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godaVL\Desktop\Раскрытие информации ИП2019-2023\2023\2024год\"/>
    </mc:Choice>
  </mc:AlternateContent>
  <bookViews>
    <workbookView xWindow="0" yWindow="0" windowWidth="14280" windowHeight="11460"/>
  </bookViews>
  <sheets>
    <sheet name="Отчёт по ИП  за 2023 год" sheetId="1" r:id="rId1"/>
    <sheet name="Отчёт по показателям за 2023год" sheetId="2" r:id="rId2"/>
    <sheet name="Показатели эффективности-отчёт" sheetId="3" r:id="rId3"/>
  </sheets>
  <externalReferences>
    <externalReference r:id="rId4"/>
    <externalReference r:id="rId5"/>
  </externalReferences>
  <definedNames>
    <definedName name="_xlnm._FilterDatabase" localSheetId="0" hidden="1">'Отчёт по ИП  за 2023 год'!$A$7:$S$92</definedName>
    <definedName name="anscount" hidden="1">1</definedName>
    <definedName name="buhg_flag">[1]Титульный!$F$36</definedName>
    <definedName name="CHECK_LINK_RANGE_1">"Калькуляция!$I$11:$I$132"</definedName>
    <definedName name="data_type">[1]TEHSHEET!$M$2:$M$3</definedName>
    <definedName name="dateBuhg">[1]Титульный!$F$37</definedName>
    <definedName name="DESCRIPTION_TERRITORY">[1]REESTR_DS!$B$2:$B$3</definedName>
    <definedName name="f_year">[1]Титульный!$F$20</definedName>
    <definedName name="form_up_date">[1]Титульный!$F$14</definedName>
    <definedName name="kind_of_forms">[1]TEHSHEET!$S$2:$S$7</definedName>
    <definedName name="kind_of_fuels">[1]TEHSHEET!$AB$2:$AB$29</definedName>
    <definedName name="kind_of_nameforms">[1]TEHSHEET!$T$2:$T$7</definedName>
    <definedName name="kind_of_purchase_method">[1]TEHSHEET!$P$2:$P$4</definedName>
    <definedName name="List01_costs_OPS">'[1]Форма 4.3.1'!$G$86:$H$86</definedName>
    <definedName name="List01_flag_index_1">'[1]Форма 4.3.1'!$G$87:$H$87</definedName>
    <definedName name="List01_flag_index_2">'[1]Форма 4.3.1'!$G$89:$H$89</definedName>
    <definedName name="List01_NumberColumns">'[1]Форма 4.3.1'!$G$23:$H$23</definedName>
    <definedName name="List01_p1_minus_p3">'[1]Форма 4.3.1'!$G$29,'[1]Форма 4.3.1'!$G$30</definedName>
    <definedName name="List06_flag_year">'[2]Форма 4.5'!$W$20:$W$28</definedName>
    <definedName name="note_ter">[1]Дифференциация!$I$21:$I$25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[1]TEHSHEET!$C$2:$C$5</definedName>
  </definedNames>
  <calcPr calcId="152511"/>
</workbook>
</file>

<file path=xl/calcChain.xml><?xml version="1.0" encoding="utf-8"?>
<calcChain xmlns="http://schemas.openxmlformats.org/spreadsheetml/2006/main">
  <c r="E88" i="1" l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D81" i="1"/>
  <c r="A11" i="2"/>
  <c r="B7" i="2"/>
  <c r="D7" i="2" s="1"/>
  <c r="I19" i="1" l="1"/>
  <c r="K19" i="1"/>
  <c r="M19" i="1"/>
  <c r="O19" i="1"/>
  <c r="I20" i="1"/>
  <c r="K20" i="1"/>
  <c r="M20" i="1"/>
  <c r="O20" i="1"/>
  <c r="D69" i="1"/>
  <c r="D70" i="1"/>
  <c r="D71" i="1"/>
  <c r="D72" i="1"/>
  <c r="D74" i="1"/>
  <c r="D75" i="1"/>
  <c r="D76" i="1"/>
  <c r="D77" i="1"/>
  <c r="D80" i="1"/>
  <c r="D79" i="1"/>
  <c r="D84" i="1"/>
  <c r="D85" i="1"/>
  <c r="D86" i="1"/>
  <c r="D87" i="1"/>
  <c r="D89" i="1"/>
  <c r="D90" i="1"/>
  <c r="D91" i="1"/>
  <c r="D92" i="1"/>
  <c r="D82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S19" i="1"/>
  <c r="R19" i="1"/>
  <c r="Q19" i="1"/>
  <c r="P19" i="1"/>
  <c r="N19" i="1"/>
  <c r="L19" i="1"/>
  <c r="J19" i="1"/>
  <c r="H19" i="1"/>
  <c r="G19" i="1"/>
  <c r="F19" i="1"/>
  <c r="D88" i="1" l="1"/>
  <c r="D78" i="1"/>
  <c r="D73" i="1"/>
  <c r="D83" i="1"/>
  <c r="D67" i="1"/>
  <c r="D66" i="1"/>
  <c r="D64" i="1"/>
  <c r="E18" i="1"/>
  <c r="D18" i="1" s="1"/>
  <c r="D65" i="1"/>
  <c r="E19" i="1"/>
  <c r="D19" i="1" s="1"/>
  <c r="E65" i="1" l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F64" i="1"/>
  <c r="G64" i="1"/>
  <c r="H64" i="1"/>
  <c r="J64" i="1"/>
  <c r="K64" i="1"/>
  <c r="L64" i="1"/>
  <c r="M64" i="1"/>
  <c r="N64" i="1"/>
  <c r="O64" i="1"/>
  <c r="P64" i="1"/>
  <c r="Q64" i="1"/>
  <c r="R64" i="1"/>
  <c r="S64" i="1"/>
  <c r="E64" i="1"/>
  <c r="F20" i="1" l="1"/>
  <c r="G20" i="1"/>
  <c r="H20" i="1"/>
  <c r="J20" i="1"/>
  <c r="L20" i="1"/>
  <c r="N20" i="1"/>
  <c r="P20" i="1"/>
  <c r="Q20" i="1"/>
  <c r="R20" i="1"/>
  <c r="S20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S68" i="1"/>
  <c r="S16" i="1" s="1"/>
  <c r="R68" i="1"/>
  <c r="R16" i="1" s="1"/>
  <c r="Q68" i="1"/>
  <c r="Q16" i="1" s="1"/>
  <c r="P68" i="1"/>
  <c r="P16" i="1" s="1"/>
  <c r="O68" i="1"/>
  <c r="O16" i="1" s="1"/>
  <c r="N68" i="1"/>
  <c r="N16" i="1" s="1"/>
  <c r="M68" i="1"/>
  <c r="M16" i="1" s="1"/>
  <c r="L68" i="1"/>
  <c r="L16" i="1" s="1"/>
  <c r="K68" i="1"/>
  <c r="K16" i="1" s="1"/>
  <c r="J68" i="1"/>
  <c r="J16" i="1" s="1"/>
  <c r="I68" i="1"/>
  <c r="I16" i="1" s="1"/>
  <c r="H68" i="1"/>
  <c r="H16" i="1" s="1"/>
  <c r="G68" i="1"/>
  <c r="G16" i="1" s="1"/>
  <c r="F68" i="1"/>
  <c r="F16" i="1" s="1"/>
  <c r="E68" i="1"/>
  <c r="J15" i="1" l="1"/>
  <c r="P15" i="1"/>
  <c r="K15" i="1"/>
  <c r="Q15" i="1"/>
  <c r="S15" i="1"/>
  <c r="F15" i="1"/>
  <c r="R15" i="1"/>
  <c r="D68" i="1"/>
  <c r="E16" i="1"/>
  <c r="D16" i="1" s="1"/>
  <c r="G15" i="1"/>
  <c r="E17" i="1"/>
  <c r="D17" i="1" s="1"/>
  <c r="L15" i="1"/>
  <c r="M15" i="1"/>
  <c r="H15" i="1"/>
  <c r="N15" i="1"/>
  <c r="I15" i="1"/>
  <c r="O15" i="1"/>
  <c r="E20" i="1"/>
  <c r="D20" i="1" s="1"/>
  <c r="M63" i="1"/>
  <c r="H63" i="1"/>
  <c r="O63" i="1"/>
  <c r="P63" i="1"/>
  <c r="N63" i="1"/>
  <c r="L63" i="1"/>
  <c r="E63" i="1"/>
  <c r="F63" i="1"/>
  <c r="I63" i="1"/>
  <c r="J63" i="1"/>
  <c r="S63" i="1"/>
  <c r="R63" i="1"/>
  <c r="K63" i="1"/>
  <c r="G63" i="1"/>
  <c r="Q63" i="1"/>
  <c r="D15" i="1" l="1"/>
  <c r="D63" i="1"/>
  <c r="E15" i="1"/>
</calcChain>
</file>

<file path=xl/comments1.xml><?xml version="1.0" encoding="utf-8"?>
<comments xmlns="http://schemas.openxmlformats.org/spreadsheetml/2006/main">
  <authors>
    <author>--</author>
  </authors>
  <commentList>
    <comment ref="D4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<sst xmlns="http://schemas.openxmlformats.org/spreadsheetml/2006/main" count="454" uniqueCount="205">
  <si>
    <t>№ п/п</t>
  </si>
  <si>
    <t>Наименование параметра</t>
  </si>
  <si>
    <t>1</t>
  </si>
  <si>
    <t>2</t>
  </si>
  <si>
    <t>Наименование инвестиционной программы/мероприятия</t>
  </si>
  <si>
    <t>x</t>
  </si>
  <si>
    <r>
      <t>Информация об инвестиционных программах</t>
    </r>
    <r>
      <rPr>
        <b/>
        <vertAlign val="superscript"/>
        <sz val="10"/>
        <rFont val="Tahoma"/>
        <family val="2"/>
        <charset val="204"/>
      </rPr>
      <t>1</t>
    </r>
  </si>
  <si>
    <t>Единица измерения</t>
  </si>
  <si>
    <t>Инвестиционная программа в целом</t>
  </si>
  <si>
    <t>3</t>
  </si>
  <si>
    <t>4</t>
  </si>
  <si>
    <t>4.1</t>
  </si>
  <si>
    <t>4.3</t>
  </si>
  <si>
    <t>4.4</t>
  </si>
  <si>
    <t>4.5</t>
  </si>
  <si>
    <t>4.6</t>
  </si>
  <si>
    <t>4.7</t>
  </si>
  <si>
    <t>4.8</t>
  </si>
  <si>
    <t>4.9</t>
  </si>
  <si>
    <t>4.11</t>
  </si>
  <si>
    <t>4.12</t>
  </si>
  <si>
    <t>Дата утверждения инвестиционной программы</t>
  </si>
  <si>
    <t>Цель инвестиционной программы</t>
  </si>
  <si>
    <t>Комитет по тарифам Санкт-Петербурга</t>
  </si>
  <si>
    <t>5</t>
  </si>
  <si>
    <t>Наименование органа местного самоуправления, согласовавшего инвестиционную программу</t>
  </si>
  <si>
    <t>6</t>
  </si>
  <si>
    <t>Срок начала реализации инвестиционной программы/мероприятия</t>
  </si>
  <si>
    <t>7</t>
  </si>
  <si>
    <t>Срок окончания реализации инвестиционной программы/мероприятия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</si>
  <si>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</si>
  <si>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</si>
  <si>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</si>
  <si>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8.1</t>
  </si>
  <si>
    <t>8.1.1</t>
  </si>
  <si>
    <t>амортизация</t>
  </si>
  <si>
    <t>8.1.2</t>
  </si>
  <si>
    <t>плата за подключение (технологическое присоединение)</t>
  </si>
  <si>
    <t>8.1.3</t>
  </si>
  <si>
    <t>9</t>
  </si>
  <si>
    <t>Целевые показатели инвестиционной программы</t>
  </si>
  <si>
    <t>9.1</t>
  </si>
  <si>
    <t>9.1.1</t>
  </si>
  <si>
    <t>Факт</t>
  </si>
  <si>
    <t>9.1.2</t>
  </si>
  <si>
    <t>План</t>
  </si>
  <si>
    <t>9.2</t>
  </si>
  <si>
    <t>9.2.1</t>
  </si>
  <si>
    <t>9.2.2</t>
  </si>
  <si>
    <t>9.3</t>
  </si>
  <si>
    <t>%</t>
  </si>
  <si>
    <t>9.5</t>
  </si>
  <si>
    <t>9.5.1</t>
  </si>
  <si>
    <t>9.5.2</t>
  </si>
  <si>
    <t>9.6.1</t>
  </si>
  <si>
    <t>9.6.2</t>
  </si>
  <si>
    <t>9.7.1</t>
  </si>
  <si>
    <t>9.7.2</t>
  </si>
  <si>
    <t>9.8.1</t>
  </si>
  <si>
    <t>9.8.2</t>
  </si>
  <si>
    <t>9.9.1</t>
  </si>
  <si>
    <t>9.9.2</t>
  </si>
  <si>
    <t>9.10.1</t>
  </si>
  <si>
    <t>9.10.2</t>
  </si>
  <si>
    <t>10.0</t>
  </si>
  <si>
    <t>Использовано инвестиционных средств всего в отчетном периоде, в том числе:</t>
  </si>
  <si>
    <t>10.0.1</t>
  </si>
  <si>
    <t>I квартал</t>
  </si>
  <si>
    <t>10.0.2</t>
  </si>
  <si>
    <t>II квартал</t>
  </si>
  <si>
    <t>10.0.3</t>
  </si>
  <si>
    <t>III квартал</t>
  </si>
  <si>
    <t>10.0.4</t>
  </si>
  <si>
    <t>IV квартал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</si>
  <si>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</si>
  <si>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</si>
  <si>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</si>
  <si>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</si>
  <si>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</si>
  <si>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</si>
  <si>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</si>
  <si>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</si>
  <si>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</si>
  <si>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</si>
  <si>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10.3</t>
  </si>
  <si>
    <t>10.3.1</t>
  </si>
  <si>
    <t>10.3.2</t>
  </si>
  <si>
    <t>10.3.3</t>
  </si>
  <si>
    <t>10.3.4</t>
  </si>
  <si>
    <r>
      <t>Мероприятие</t>
    </r>
    <r>
      <rPr>
        <vertAlign val="superscript"/>
        <sz val="9"/>
        <rFont val="Tahoma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</si>
  <si>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</si>
  <si>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</si>
  <si>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</t>
    </r>
  </si>
  <si>
    <r>
      <t>Мероприятие</t>
    </r>
    <r>
      <rPr>
        <vertAlign val="superscript"/>
        <sz val="9"/>
        <rFont val="Tahoma"/>
        <family val="2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</si>
  <si>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</si>
  <si>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</si>
  <si>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</si>
  <si>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</si>
  <si>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</si>
  <si>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</si>
  <si>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13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</si>
  <si>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14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</si>
  <si>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</si>
  <si>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t>4.2</t>
  </si>
  <si>
    <t>Потери теплоносителя при передаче тепловой энергии по тепловым сетям</t>
  </si>
  <si>
    <t>т/год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</si>
  <si>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</si>
  <si>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4.10</t>
  </si>
  <si>
    <t>4.13</t>
  </si>
  <si>
    <t>4.14</t>
  </si>
  <si>
    <t>Инвестиционная программа от 14.12.2018 ГУП "ТЭК СПб" в сфере теплоснабжения по комплексному развитию систем теплоснабжения на 2019-2023 годы</t>
  </si>
  <si>
    <t>Строительство, реконструкция или модернизация объектов в целях в целях подключения потребителей                1.1 Строительство новых тепловых сетей в целях подключения потребителей</t>
  </si>
  <si>
    <t>Строительство, реконструкция или модернизация объектов в целях в целях подключения потребителей                               1.3 Увеличение пропускной способности существующих тепловых сетей в целях подключения потребителей</t>
  </si>
  <si>
    <t>Строительство новых объектов системы централизованного теплоснабжения,
не связанных с подключением новых потребителей      2.1 Строительство новых тепловых сетей</t>
  </si>
  <si>
    <t>Строительство новых объектов системы централизованного теплоснабжения,
не связанных с подключением новых потребителей      2.2 Строительство иных объектов, за исключением тепловых сетей</t>
  </si>
  <si>
    <t>Реконструкция или модернизация существующих тепловых сетей.  3.1.1  Магистральные и распределительные тепловые сети</t>
  </si>
  <si>
    <t>Реконструкция или модернизация существующих тепловых сетей.  3.1.2 Квартальные тепловые сети</t>
  </si>
  <si>
    <t>3.2.1Реконструкция или модернизация ЦТП</t>
  </si>
  <si>
    <t>3.2.2 Реконструкция или модернизация прочих объектов ФТС</t>
  </si>
  <si>
    <t xml:space="preserve">3.2.3 Реконструкция или модернизация прочих объектов ФЭИ </t>
  </si>
  <si>
    <t xml:space="preserve">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                                                                                                   4.1 Мероприятия на объектах ФТС </t>
  </si>
  <si>
    <t>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4.2 Мероприятия на объектах ФЭИ</t>
  </si>
  <si>
    <t>6.1 Мероприятия по обеспечению безопасности и антитеррористической защищенности объектов топливно-энергетического комплекса, безопасности критической информационной инфраструктуры</t>
  </si>
  <si>
    <t>6.2 Прочие мероприятия, предусматривающие капитальные вложения в объекты основных средств и нематериальные активы, обусловленные необходимостью соблюдения обязательных требований, установленных законодательством Российской Федерации и связанных с осуществлением деятельности в сфере теплоснабжения</t>
  </si>
  <si>
    <r>
      <t>Мероприятие</t>
    </r>
    <r>
      <rPr>
        <vertAlign val="superscript"/>
        <sz val="9"/>
        <rFont val="Tahoma"/>
        <family val="2"/>
        <charset val="204"/>
      </rPr>
      <t>16</t>
    </r>
    <r>
      <rPr>
        <sz val="11"/>
        <color theme="1"/>
        <rFont val="Calibri"/>
        <family val="2"/>
        <charset val="204"/>
        <scheme val="minor"/>
      </rPr>
      <t/>
    </r>
  </si>
  <si>
    <t>Наименование показателя</t>
  </si>
  <si>
    <t>Ед. изм.</t>
  </si>
  <si>
    <t>Удельный расход электрической энергии на траспортировку теплоносителя</t>
  </si>
  <si>
    <t>кг.у.т./Гкал</t>
  </si>
  <si>
    <t>Гкал/ч</t>
  </si>
  <si>
    <t>износ тепловых сетей</t>
  </si>
  <si>
    <t xml:space="preserve">износ котельных </t>
  </si>
  <si>
    <t>Потери тепловой энергии при передаче тепловой энергии по тепловым сетям</t>
  </si>
  <si>
    <t>% от полезного отпуска тепловой энергии</t>
  </si>
  <si>
    <t xml:space="preserve">тонн в год для воды </t>
  </si>
  <si>
    <t>7.1</t>
  </si>
  <si>
    <t>снижение выбросов SO2</t>
  </si>
  <si>
    <t>7.2</t>
  </si>
  <si>
    <t>снижение выбросов сажи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</si>
  <si>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</si>
  <si>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</si>
  <si>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</si>
  <si>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</si>
  <si>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Отношение величины технологических потерь тепловой энергии, теплоносителя к материальной характеристике тепловой сети</t>
  </si>
  <si>
    <t>Объекты системы теплоснабжения ГУП "ТЭК СПб"</t>
  </si>
  <si>
    <t>Обеспечение качественного и бесперебойного теплоснабжения потребителей</t>
  </si>
  <si>
    <t>Наименование органа исполнительной власти, утвердившего инвестиционную программу</t>
  </si>
  <si>
    <t>Согласовано с Комитететом по энергетике и инженерному обеспечению, согласование с  с органами месного самоуправления не требуется</t>
  </si>
  <si>
    <t>Строительство, реконструкция или модернизация объектов в целях в целях подключения потребителей               1.2 Строительство иных объектов системы централизованного теплоснабжения, за исключением тепловых сетей, в целях подключения потребителей</t>
  </si>
  <si>
    <t>Строительство, реконструкция или модернизация объектов в целях в целях подключения потребителей                               1.4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</si>
  <si>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4.15</t>
  </si>
  <si>
    <t>8.1.4</t>
  </si>
  <si>
    <t>8.1.5</t>
  </si>
  <si>
    <t>амортизация основных средств и нематериальных активов</t>
  </si>
  <si>
    <t>расходы на капитальные вложения (инвестиции), финансируемые за счет нормативной прибыли, учитываемой в необходимой валовой выручке</t>
  </si>
  <si>
    <t xml:space="preserve">иные привлеченные средства </t>
  </si>
  <si>
    <t>средства бюджета Санкт-Петербурга</t>
  </si>
  <si>
    <t>-</t>
  </si>
  <si>
    <t>И.М. Стренадко</t>
  </si>
  <si>
    <t>Форма № 3-ИП ТС</t>
  </si>
  <si>
    <t xml:space="preserve">Отчёт о  показателелях, достижение которых предусмотрено в результате реализации мероприятий инвестиционной программы
государственного унитарного предприятия "Топливно-энергетический комплекс Санкт-Петербурга"                       </t>
  </si>
  <si>
    <t>в сфере теплоснабжения за 2023 год</t>
  </si>
  <si>
    <t>(город Санкт-Петербург)</t>
  </si>
  <si>
    <t>План 2023</t>
  </si>
  <si>
    <t>Факт 2023</t>
  </si>
  <si>
    <t>кВт*ч/м3</t>
  </si>
  <si>
    <t>Удельный расход условного топлива на выработку единицы тепловой энергии и (или) теплоносителя</t>
  </si>
  <si>
    <t>Объем присоединяемой тепловой нагрузки новых потребителей (прирост подключенной тепловой нагрузки)</t>
  </si>
  <si>
    <t>Процент износа объектов системы теплоснабжения с выделением процента износа объектов, существующих на начало реализации инвестиционной программы</t>
  </si>
  <si>
    <t>Показатели, характеризующие снижение негативного воздействия на окружающую среду в соответствии с подпунктом "ж" пункта 10 Правил согласования и утверждения инвестиционных программ организаций, осуществляющих регулируемые виды деятельности в сфере теплоснабжения, а также требований к составу и содержанию таких программ (за исключением таких программ, утверждаемых в соотвествии с законодательством Российской Федерации об электроэнергетике), утвержденных постановлением Правительства Российской Федерации от 5 мая 2014 г. № 410</t>
  </si>
  <si>
    <t>Первый заместитель генерального директора</t>
  </si>
  <si>
    <t xml:space="preserve"> - главный инженер</t>
  </si>
  <si>
    <t>Форма 6.2-ИП ТС</t>
  </si>
  <si>
    <t xml:space="preserve">Отчёт о достижении показателей надёжности и энергетической эффективности  объектов централизованного теплоснабжения
государственного унитарного предприятия  "Топливно-энергетический комплекс Санкт-Петербурга"                                                                                                                                                                      </t>
  </si>
  <si>
    <t>Количество прекращений подачи тепловой энергии, теплоносителя в результате технологических нарушений на тепловых сетях 
на 1 км тепловых сетей</t>
  </si>
  <si>
    <t>Удельный расход топлива на производство единицы тепловой энергии, отпускаемой с коллекторов источников тепловой энергии</t>
  </si>
  <si>
    <t>Величина технологических потерь при передаче тепловой энергии, теплоносителя по тепловым сетям, Гкал</t>
  </si>
  <si>
    <t xml:space="preserve">План на 2023 </t>
  </si>
  <si>
    <t xml:space="preserve">Факт 2023 </t>
  </si>
  <si>
    <t>9.4.</t>
  </si>
  <si>
    <t>9.6.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</si>
  <si>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</si>
  <si>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шт/1 км</t>
  </si>
  <si>
    <t>9.8.</t>
  </si>
  <si>
    <t>шт/1 Гкал</t>
  </si>
  <si>
    <t>9.9.</t>
  </si>
  <si>
    <t>Гкал/м2</t>
  </si>
  <si>
    <t xml:space="preserve">Величина технологических потерь при передаче тепловой энергии, теплоносителя по тепловым сетям, (для организаций, эксплуатирующих объекты теплоснабжения на основании конссесионного соглашения дополнительно указываются по каждому участку тепловой сети) </t>
  </si>
  <si>
    <t>Гкал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</si>
  <si>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</si>
  <si>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9.3.1.</t>
  </si>
  <si>
    <t>9.3.2.</t>
  </si>
  <si>
    <t>9.3.1.1</t>
  </si>
  <si>
    <t>9.3.1.2</t>
  </si>
  <si>
    <t>9.3.2.1</t>
  </si>
  <si>
    <t>9.3.2.2</t>
  </si>
  <si>
    <t>9.6.1.</t>
  </si>
  <si>
    <t>9.6.2.</t>
  </si>
  <si>
    <t>9.6.1.1</t>
  </si>
  <si>
    <t>9.6.1.2</t>
  </si>
  <si>
    <t>9.6.2.1</t>
  </si>
  <si>
    <t>9.6.2.2</t>
  </si>
  <si>
    <t>9.7.1.</t>
  </si>
  <si>
    <t>9.10.</t>
  </si>
  <si>
    <t>Отчёт об исполнении инвестиционной программы ГУП "ТЭК СПб" в сфере теплоснабжения  за 2023 год по Санкт-Петербургу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</si>
</sst>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  <numFmt numFmtId="169" formatCode="#,##0.00000"/>
    <numFmt numFmtId="170" formatCode="0.00000"/>
    <numFmt numFmtId="171" formatCode="0.0"/>
    <numFmt numFmtId="172" formatCode="0.000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 CYR"/>
      <charset val="204"/>
    </font>
    <font>
      <b/>
      <sz val="10"/>
      <name val="Tahoma"/>
      <family val="2"/>
      <charset val="204"/>
    </font>
    <font>
      <b/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9">
    <xf numFmtId="0" fontId="0" fillId="0" borderId="0"/>
    <xf numFmtId="0" fontId="3" fillId="0" borderId="0"/>
    <xf numFmtId="0" fontId="5" fillId="0" borderId="2" applyBorder="0">
      <alignment horizontal="center" vertical="center" wrapText="1"/>
    </xf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9" fillId="0" borderId="3" applyNumberFormat="0" applyAlignment="0">
      <protection locked="0"/>
    </xf>
    <xf numFmtId="165" fontId="10" fillId="0" borderId="0" applyFont="0" applyFill="0" applyBorder="0" applyAlignment="0" applyProtection="0"/>
    <xf numFmtId="166" fontId="4" fillId="2" borderId="0">
      <protection locked="0"/>
    </xf>
    <xf numFmtId="0" fontId="11" fillId="0" borderId="0" applyFill="0" applyBorder="0" applyProtection="0">
      <alignment vertical="center"/>
    </xf>
    <xf numFmtId="167" fontId="4" fillId="2" borderId="0">
      <protection locked="0"/>
    </xf>
    <xf numFmtId="168" fontId="4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3" borderId="3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6" fillId="4" borderId="4" applyNumberFormat="0">
      <alignment horizontal="center"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5" fillId="5" borderId="5" applyNumberFormat="0" applyFont="0" applyFill="0" applyAlignment="0" applyProtection="0">
      <alignment horizontal="center" vertical="center" wrapText="1"/>
    </xf>
    <xf numFmtId="0" fontId="21" fillId="0" borderId="0" applyBorder="0">
      <alignment horizontal="center" vertical="center" wrapText="1"/>
    </xf>
    <xf numFmtId="4" fontId="4" fillId="2" borderId="6" applyBorder="0">
      <alignment horizontal="right"/>
    </xf>
    <xf numFmtId="49" fontId="4" fillId="0" borderId="0" applyBorder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" fillId="0" borderId="0"/>
    <xf numFmtId="0" fontId="3" fillId="0" borderId="0"/>
    <xf numFmtId="0" fontId="24" fillId="6" borderId="0" applyNumberFormat="0" applyBorder="0" applyAlignment="0">
      <alignment horizontal="left" vertical="center"/>
    </xf>
    <xf numFmtId="0" fontId="22" fillId="0" borderId="0"/>
    <xf numFmtId="49" fontId="2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24" fillId="0" borderId="0" applyBorder="0">
      <alignment vertical="top"/>
    </xf>
    <xf numFmtId="49" fontId="4" fillId="6" borderId="0" applyBorder="0">
      <alignment vertical="top"/>
    </xf>
    <xf numFmtId="49" fontId="4" fillId="0" borderId="0" applyBorder="0">
      <alignment vertical="top"/>
    </xf>
    <xf numFmtId="49" fontId="25" fillId="5" borderId="0" applyBorder="0">
      <alignment vertical="top"/>
    </xf>
    <xf numFmtId="49" fontId="24" fillId="0" borderId="0" applyBorder="0">
      <alignment vertical="top"/>
    </xf>
    <xf numFmtId="0" fontId="26" fillId="0" borderId="0"/>
    <xf numFmtId="49" fontId="24" fillId="0" borderId="0" applyBorder="0">
      <alignment vertical="top"/>
    </xf>
    <xf numFmtId="49" fontId="25" fillId="5" borderId="0" applyBorder="0">
      <alignment vertical="top"/>
    </xf>
    <xf numFmtId="49" fontId="25" fillId="5" borderId="0" applyBorder="0">
      <alignment vertical="top"/>
    </xf>
    <xf numFmtId="49" fontId="25" fillId="5" borderId="0" applyBorder="0">
      <alignment vertical="top"/>
    </xf>
    <xf numFmtId="0" fontId="22" fillId="0" borderId="0"/>
    <xf numFmtId="0" fontId="30" fillId="0" borderId="0"/>
    <xf numFmtId="0" fontId="3" fillId="0" borderId="0"/>
  </cellStyleXfs>
  <cellXfs count="114">
    <xf numFmtId="0" fontId="0" fillId="0" borderId="0" xfId="0"/>
    <xf numFmtId="0" fontId="4" fillId="0" borderId="6" xfId="2" applyFont="1" applyFill="1" applyBorder="1" applyAlignment="1" applyProtection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27" fillId="0" borderId="0" xfId="76" applyFont="1" applyFill="1" applyBorder="1" applyAlignment="1" applyProtection="1">
      <alignment horizontal="left" vertical="center" wrapText="1" indent="1"/>
    </xf>
    <xf numFmtId="0" fontId="27" fillId="0" borderId="0" xfId="76" applyFont="1" applyFill="1" applyBorder="1" applyAlignment="1" applyProtection="1">
      <alignment horizontal="center" vertical="center" wrapText="1"/>
    </xf>
    <xf numFmtId="4" fontId="31" fillId="0" borderId="6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6" xfId="0" applyFill="1" applyBorder="1" applyAlignment="1">
      <alignment horizontal="center" wrapText="1"/>
    </xf>
    <xf numFmtId="14" fontId="0" fillId="0" borderId="6" xfId="0" applyNumberForma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4" fontId="0" fillId="0" borderId="6" xfId="0" applyNumberFormat="1" applyFill="1" applyBorder="1" applyAlignment="1">
      <alignment horizontal="center" wrapText="1"/>
    </xf>
    <xf numFmtId="4" fontId="32" fillId="0" borderId="6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9" fontId="0" fillId="0" borderId="6" xfId="0" applyNumberFormat="1" applyFill="1" applyBorder="1" applyAlignment="1">
      <alignment horizontal="center" wrapText="1"/>
    </xf>
    <xf numFmtId="0" fontId="0" fillId="0" borderId="6" xfId="0" applyFill="1" applyBorder="1" applyAlignment="1">
      <alignment horizontal="left" wrapText="1"/>
    </xf>
    <xf numFmtId="0" fontId="4" fillId="0" borderId="6" xfId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wrapText="1"/>
    </xf>
    <xf numFmtId="4" fontId="0" fillId="0" borderId="6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34" fillId="0" borderId="0" xfId="77" applyFont="1" applyFill="1" applyAlignment="1">
      <alignment vertical="center"/>
    </xf>
    <xf numFmtId="0" fontId="36" fillId="7" borderId="6" xfId="77" applyFont="1" applyFill="1" applyBorder="1" applyAlignment="1">
      <alignment horizontal="center" vertical="center"/>
    </xf>
    <xf numFmtId="0" fontId="38" fillId="7" borderId="6" xfId="77" applyFont="1" applyFill="1" applyBorder="1" applyAlignment="1">
      <alignment horizontal="center" vertical="center"/>
    </xf>
    <xf numFmtId="0" fontId="39" fillId="7" borderId="6" xfId="77" applyFont="1" applyFill="1" applyBorder="1" applyAlignment="1">
      <alignment horizontal="center" vertical="center"/>
    </xf>
    <xf numFmtId="2" fontId="40" fillId="7" borderId="6" xfId="77" applyNumberFormat="1" applyFont="1" applyFill="1" applyBorder="1" applyAlignment="1">
      <alignment horizontal="center" vertical="center"/>
    </xf>
    <xf numFmtId="2" fontId="39" fillId="7" borderId="6" xfId="77" applyNumberFormat="1" applyFont="1" applyFill="1" applyBorder="1" applyAlignment="1">
      <alignment horizontal="center" vertical="center"/>
    </xf>
    <xf numFmtId="49" fontId="39" fillId="7" borderId="6" xfId="77" applyNumberFormat="1" applyFont="1" applyFill="1" applyBorder="1" applyAlignment="1">
      <alignment horizontal="center" vertical="center"/>
    </xf>
    <xf numFmtId="1" fontId="39" fillId="7" borderId="6" xfId="77" applyNumberFormat="1" applyFont="1" applyFill="1" applyBorder="1" applyAlignment="1">
      <alignment horizontal="center" vertical="center"/>
    </xf>
    <xf numFmtId="0" fontId="39" fillId="7" borderId="6" xfId="77" applyFont="1" applyFill="1" applyBorder="1" applyAlignment="1">
      <alignment horizontal="center" vertical="center" wrapText="1"/>
    </xf>
    <xf numFmtId="49" fontId="39" fillId="7" borderId="6" xfId="78" applyNumberFormat="1" applyFont="1" applyFill="1" applyBorder="1" applyAlignment="1">
      <alignment horizontal="center" vertical="center" wrapText="1"/>
    </xf>
    <xf numFmtId="0" fontId="34" fillId="0" borderId="0" xfId="77" applyFont="1" applyAlignment="1">
      <alignment horizontal="center" vertical="center"/>
    </xf>
    <xf numFmtId="0" fontId="34" fillId="0" borderId="0" xfId="77" applyFont="1" applyAlignment="1">
      <alignment vertical="center"/>
    </xf>
    <xf numFmtId="0" fontId="30" fillId="0" borderId="0" xfId="77" applyFont="1" applyAlignment="1">
      <alignment vertical="center"/>
    </xf>
    <xf numFmtId="0" fontId="34" fillId="0" borderId="0" xfId="77" applyFont="1" applyAlignment="1">
      <alignment horizontal="right" vertical="center"/>
    </xf>
    <xf numFmtId="0" fontId="34" fillId="0" borderId="6" xfId="77" applyFont="1" applyBorder="1" applyAlignment="1">
      <alignment horizontal="center" vertical="center"/>
    </xf>
    <xf numFmtId="14" fontId="4" fillId="0" borderId="6" xfId="2" applyNumberFormat="1" applyFont="1" applyFill="1" applyBorder="1" applyAlignment="1" applyProtection="1">
      <alignment horizontal="right" vertical="center" wrapText="1"/>
    </xf>
    <xf numFmtId="49" fontId="4" fillId="0" borderId="6" xfId="1" applyNumberFormat="1" applyFont="1" applyFill="1" applyBorder="1" applyAlignment="1" applyProtection="1">
      <alignment horizontal="left" vertical="center" wrapText="1"/>
      <protection locked="0"/>
    </xf>
    <xf numFmtId="0" fontId="36" fillId="7" borderId="11" xfId="77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wrapText="1"/>
    </xf>
    <xf numFmtId="0" fontId="2" fillId="8" borderId="6" xfId="0" applyFont="1" applyFill="1" applyBorder="1" applyAlignment="1">
      <alignment horizontal="left" wrapText="1"/>
    </xf>
    <xf numFmtId="4" fontId="32" fillId="8" borderId="6" xfId="0" applyNumberFormat="1" applyFont="1" applyFill="1" applyBorder="1" applyAlignment="1">
      <alignment horizontal="center" wrapText="1"/>
    </xf>
    <xf numFmtId="4" fontId="31" fillId="8" borderId="6" xfId="0" applyNumberFormat="1" applyFont="1" applyFill="1" applyBorder="1" applyAlignment="1">
      <alignment horizontal="center" wrapText="1"/>
    </xf>
    <xf numFmtId="0" fontId="0" fillId="8" borderId="6" xfId="0" applyFill="1" applyBorder="1" applyAlignment="1">
      <alignment horizontal="left" wrapText="1"/>
    </xf>
    <xf numFmtId="0" fontId="0" fillId="9" borderId="6" xfId="0" applyFill="1" applyBorder="1" applyAlignment="1">
      <alignment horizontal="center" wrapText="1"/>
    </xf>
    <xf numFmtId="0" fontId="2" fillId="9" borderId="6" xfId="0" applyFont="1" applyFill="1" applyBorder="1" applyAlignment="1">
      <alignment horizontal="left" wrapText="1"/>
    </xf>
    <xf numFmtId="4" fontId="32" fillId="9" borderId="6" xfId="0" applyNumberFormat="1" applyFont="1" applyFill="1" applyBorder="1" applyAlignment="1">
      <alignment horizontal="center" wrapText="1"/>
    </xf>
    <xf numFmtId="4" fontId="31" fillId="9" borderId="6" xfId="0" applyNumberFormat="1" applyFont="1" applyFill="1" applyBorder="1" applyAlignment="1">
      <alignment horizontal="center" wrapText="1"/>
    </xf>
    <xf numFmtId="0" fontId="0" fillId="9" borderId="6" xfId="0" applyFill="1" applyBorder="1" applyAlignment="1">
      <alignment horizontal="left" wrapText="1"/>
    </xf>
    <xf numFmtId="0" fontId="0" fillId="10" borderId="6" xfId="0" applyFill="1" applyBorder="1" applyAlignment="1">
      <alignment horizontal="center" wrapText="1"/>
    </xf>
    <xf numFmtId="0" fontId="2" fillId="10" borderId="6" xfId="0" applyFont="1" applyFill="1" applyBorder="1" applyAlignment="1">
      <alignment horizontal="left" wrapText="1"/>
    </xf>
    <xf numFmtId="4" fontId="32" fillId="10" borderId="6" xfId="0" applyNumberFormat="1" applyFont="1" applyFill="1" applyBorder="1" applyAlignment="1">
      <alignment horizontal="center" wrapText="1"/>
    </xf>
    <xf numFmtId="4" fontId="31" fillId="10" borderId="6" xfId="0" applyNumberFormat="1" applyFont="1" applyFill="1" applyBorder="1" applyAlignment="1">
      <alignment horizontal="center" wrapText="1"/>
    </xf>
    <xf numFmtId="0" fontId="0" fillId="10" borderId="6" xfId="0" applyFill="1" applyBorder="1" applyAlignment="1">
      <alignment horizontal="left" wrapText="1"/>
    </xf>
    <xf numFmtId="0" fontId="2" fillId="9" borderId="6" xfId="0" applyFont="1" applyFill="1" applyBorder="1" applyAlignment="1">
      <alignment horizontal="center" wrapText="1"/>
    </xf>
    <xf numFmtId="0" fontId="0" fillId="11" borderId="6" xfId="0" applyFill="1" applyBorder="1" applyAlignment="1">
      <alignment horizontal="center" wrapText="1"/>
    </xf>
    <xf numFmtId="0" fontId="2" fillId="11" borderId="6" xfId="0" applyFont="1" applyFill="1" applyBorder="1" applyAlignment="1">
      <alignment horizontal="left" wrapText="1"/>
    </xf>
    <xf numFmtId="4" fontId="32" fillId="11" borderId="6" xfId="0" applyNumberFormat="1" applyFont="1" applyFill="1" applyBorder="1" applyAlignment="1">
      <alignment horizontal="center" wrapText="1"/>
    </xf>
    <xf numFmtId="4" fontId="31" fillId="11" borderId="6" xfId="0" applyNumberFormat="1" applyFont="1" applyFill="1" applyBorder="1" applyAlignment="1">
      <alignment horizontal="center" wrapText="1"/>
    </xf>
    <xf numFmtId="0" fontId="0" fillId="11" borderId="6" xfId="0" applyFill="1" applyBorder="1" applyAlignment="1">
      <alignment horizontal="left" wrapText="1"/>
    </xf>
    <xf numFmtId="0" fontId="0" fillId="12" borderId="6" xfId="0" applyFill="1" applyBorder="1" applyAlignment="1">
      <alignment horizontal="center" wrapText="1"/>
    </xf>
    <xf numFmtId="0" fontId="2" fillId="12" borderId="6" xfId="0" applyFont="1" applyFill="1" applyBorder="1" applyAlignment="1">
      <alignment horizontal="left" wrapText="1"/>
    </xf>
    <xf numFmtId="4" fontId="32" fillId="12" borderId="6" xfId="0" applyNumberFormat="1" applyFont="1" applyFill="1" applyBorder="1" applyAlignment="1">
      <alignment horizontal="center" wrapText="1"/>
    </xf>
    <xf numFmtId="4" fontId="31" fillId="12" borderId="6" xfId="0" applyNumberFormat="1" applyFont="1" applyFill="1" applyBorder="1" applyAlignment="1">
      <alignment horizontal="center" wrapText="1"/>
    </xf>
    <xf numFmtId="0" fontId="0" fillId="12" borderId="6" xfId="0" applyFill="1" applyBorder="1" applyAlignment="1">
      <alignment horizontal="left" wrapText="1"/>
    </xf>
    <xf numFmtId="0" fontId="3" fillId="0" borderId="0" xfId="59"/>
    <xf numFmtId="0" fontId="39" fillId="7" borderId="6" xfId="77" applyFont="1" applyFill="1" applyBorder="1" applyAlignment="1">
      <alignment vertical="center"/>
    </xf>
    <xf numFmtId="2" fontId="39" fillId="7" borderId="6" xfId="77" applyNumberFormat="1" applyFont="1" applyFill="1" applyBorder="1" applyAlignment="1">
      <alignment horizontal="center" vertical="center" wrapText="1"/>
    </xf>
    <xf numFmtId="3" fontId="40" fillId="7" borderId="6" xfId="77" applyNumberFormat="1" applyFont="1" applyFill="1" applyBorder="1" applyAlignment="1">
      <alignment horizontal="center" vertical="center"/>
    </xf>
    <xf numFmtId="171" fontId="39" fillId="7" borderId="6" xfId="77" applyNumberFormat="1" applyFont="1" applyFill="1" applyBorder="1" applyAlignment="1">
      <alignment horizontal="center" vertical="center"/>
    </xf>
    <xf numFmtId="171" fontId="40" fillId="7" borderId="6" xfId="77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9" fillId="0" borderId="6" xfId="77" applyFont="1" applyBorder="1" applyAlignment="1">
      <alignment horizontal="center" vertical="center"/>
    </xf>
    <xf numFmtId="0" fontId="39" fillId="0" borderId="6" xfId="77" applyFont="1" applyBorder="1" applyAlignment="1">
      <alignment horizontal="left" vertical="center"/>
    </xf>
    <xf numFmtId="172" fontId="39" fillId="7" borderId="6" xfId="77" applyNumberFormat="1" applyFont="1" applyFill="1" applyBorder="1" applyAlignment="1">
      <alignment horizontal="center" vertical="center"/>
    </xf>
    <xf numFmtId="170" fontId="39" fillId="7" borderId="6" xfId="77" applyNumberFormat="1" applyFont="1" applyFill="1" applyBorder="1" applyAlignment="1">
      <alignment horizontal="center" vertical="center"/>
    </xf>
    <xf numFmtId="3" fontId="39" fillId="7" borderId="6" xfId="77" applyNumberFormat="1" applyFont="1" applyFill="1" applyBorder="1" applyAlignment="1">
      <alignment horizontal="center" vertical="center"/>
    </xf>
    <xf numFmtId="0" fontId="44" fillId="0" borderId="0" xfId="59" applyFont="1"/>
    <xf numFmtId="0" fontId="42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27" fillId="0" borderId="7" xfId="76" applyFont="1" applyFill="1" applyBorder="1" applyAlignment="1" applyProtection="1">
      <alignment horizontal="left" vertical="center" wrapText="1" indent="1"/>
    </xf>
    <xf numFmtId="0" fontId="27" fillId="0" borderId="1" xfId="76" applyFont="1" applyFill="1" applyBorder="1" applyAlignment="1" applyProtection="1">
      <alignment horizontal="left" vertical="center" wrapText="1" indent="1"/>
    </xf>
    <xf numFmtId="0" fontId="27" fillId="0" borderId="8" xfId="76" applyFont="1" applyFill="1" applyBorder="1" applyAlignment="1" applyProtection="1">
      <alignment horizontal="left" vertical="center" wrapText="1" inden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39" fillId="7" borderId="6" xfId="77" applyFont="1" applyFill="1" applyBorder="1" applyAlignment="1">
      <alignment horizontal="left" vertical="center" wrapText="1" indent="1"/>
    </xf>
    <xf numFmtId="0" fontId="34" fillId="0" borderId="0" xfId="77" applyFont="1" applyFill="1" applyAlignment="1">
      <alignment horizontal="right" vertical="center" wrapText="1"/>
    </xf>
    <xf numFmtId="0" fontId="35" fillId="0" borderId="0" xfId="77" applyFont="1" applyFill="1" applyAlignment="1">
      <alignment horizontal="center" vertical="center" wrapText="1"/>
    </xf>
    <xf numFmtId="0" fontId="39" fillId="0" borderId="13" xfId="77" applyFont="1" applyFill="1" applyBorder="1" applyAlignment="1">
      <alignment horizontal="center" vertical="top"/>
    </xf>
    <xf numFmtId="0" fontId="36" fillId="7" borderId="6" xfId="77" applyFont="1" applyFill="1" applyBorder="1" applyAlignment="1">
      <alignment horizontal="center" vertical="center"/>
    </xf>
    <xf numFmtId="0" fontId="38" fillId="7" borderId="6" xfId="77" applyFont="1" applyFill="1" applyBorder="1" applyAlignment="1">
      <alignment horizontal="center" vertical="center"/>
    </xf>
    <xf numFmtId="0" fontId="35" fillId="0" borderId="0" xfId="77" applyFont="1" applyAlignment="1">
      <alignment horizontal="center" vertical="center" wrapText="1"/>
    </xf>
    <xf numFmtId="0" fontId="36" fillId="0" borderId="6" xfId="77" applyFont="1" applyBorder="1" applyAlignment="1">
      <alignment horizontal="center" vertical="center"/>
    </xf>
    <xf numFmtId="0" fontId="37" fillId="0" borderId="6" xfId="77" applyFont="1" applyBorder="1" applyAlignment="1">
      <alignment horizontal="center" vertical="center"/>
    </xf>
    <xf numFmtId="0" fontId="36" fillId="0" borderId="6" xfId="77" applyFont="1" applyBorder="1" applyAlignment="1">
      <alignment horizontal="center" vertical="center" wrapText="1"/>
    </xf>
    <xf numFmtId="0" fontId="37" fillId="0" borderId="6" xfId="77" applyFont="1" applyBorder="1" applyAlignment="1">
      <alignment horizontal="center" vertical="center" wrapText="1"/>
    </xf>
    <xf numFmtId="0" fontId="41" fillId="0" borderId="14" xfId="77" applyFont="1" applyBorder="1" applyAlignment="1">
      <alignment horizontal="center" vertical="center"/>
    </xf>
    <xf numFmtId="0" fontId="41" fillId="0" borderId="15" xfId="77" applyFont="1" applyBorder="1" applyAlignment="1">
      <alignment horizontal="center" vertical="center"/>
    </xf>
    <xf numFmtId="0" fontId="41" fillId="0" borderId="16" xfId="77" applyFont="1" applyBorder="1" applyAlignment="1">
      <alignment horizontal="center" vertical="center"/>
    </xf>
    <xf numFmtId="0" fontId="34" fillId="0" borderId="6" xfId="77" applyFont="1" applyBorder="1" applyAlignment="1">
      <alignment horizontal="center" vertical="center" wrapText="1"/>
    </xf>
    <xf numFmtId="0" fontId="34" fillId="0" borderId="6" xfId="77" applyFont="1" applyFill="1" applyBorder="1" applyAlignment="1">
      <alignment horizontal="center" vertical="center" wrapText="1"/>
    </xf>
    <xf numFmtId="0" fontId="39" fillId="0" borderId="13" xfId="77" applyFont="1" applyBorder="1" applyAlignment="1">
      <alignment horizontal="center" vertical="top"/>
    </xf>
    <xf numFmtId="166" fontId="0" fillId="0" borderId="6" xfId="0" applyNumberFormat="1" applyFill="1" applyBorder="1" applyAlignment="1">
      <alignment horizontal="center" wrapText="1"/>
    </xf>
    <xf numFmtId="3" fontId="0" fillId="0" borderId="6" xfId="0" applyNumberFormat="1" applyFill="1" applyBorder="1" applyAlignment="1">
      <alignment horizontal="center" wrapText="1"/>
    </xf>
    <xf numFmtId="3" fontId="45" fillId="7" borderId="6" xfId="7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79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ells 2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eader 3" xfId="25"/>
    <cellStyle name="Hyperlink" xfId="26"/>
    <cellStyle name="normal" xfId="27"/>
    <cellStyle name="Normal1" xfId="28"/>
    <cellStyle name="Normal2" xfId="29"/>
    <cellStyle name="Percent1" xfId="30"/>
    <cellStyle name="Title 4" xfId="31"/>
    <cellStyle name="Гиперссылка 2" xfId="32"/>
    <cellStyle name="Гиперссылка 2 2" xfId="33"/>
    <cellStyle name="Гиперссылка 3" xfId="34"/>
    <cellStyle name="Гиперссылка 4" xfId="35"/>
    <cellStyle name="Гиперссылка 4 2" xfId="36"/>
    <cellStyle name="Гиперссылка 5" xfId="37"/>
    <cellStyle name="Границы" xfId="38"/>
    <cellStyle name="Заголовок" xfId="39"/>
    <cellStyle name="ЗаголовокСтолбца" xfId="2"/>
    <cellStyle name="Значение" xfId="40"/>
    <cellStyle name="Обычный" xfId="0" builtinId="0"/>
    <cellStyle name="Обычный 10" xfId="41"/>
    <cellStyle name="Обычный 11 10 2" xfId="77"/>
    <cellStyle name="Обычный 12" xfId="42"/>
    <cellStyle name="Обычный 12 2" xfId="43"/>
    <cellStyle name="Обычный 12 3" xfId="44"/>
    <cellStyle name="Обычный 12 4" xfId="45"/>
    <cellStyle name="Обычный 14" xfId="46"/>
    <cellStyle name="Обычный 14 2" xfId="47"/>
    <cellStyle name="Обычный 14 2 2" xfId="48"/>
    <cellStyle name="Обычный 14 3" xfId="49"/>
    <cellStyle name="Обычный 14 3 2" xfId="50"/>
    <cellStyle name="Обычный 14 4" xfId="51"/>
    <cellStyle name="Обычный 14 4 2" xfId="52"/>
    <cellStyle name="Обычный 14 5" xfId="53"/>
    <cellStyle name="Обычный 14 6" xfId="54"/>
    <cellStyle name="Обычный 14 7" xfId="55"/>
    <cellStyle name="Обычный 14 8" xfId="56"/>
    <cellStyle name="Обычный 14 9" xfId="57"/>
    <cellStyle name="Обычный 15" xfId="58"/>
    <cellStyle name="Обычный 2" xfId="59"/>
    <cellStyle name="Обычный 2 10 2" xfId="60"/>
    <cellStyle name="Обычный 2 2" xfId="61"/>
    <cellStyle name="Обычный 2 3" xfId="62"/>
    <cellStyle name="Обычный 2 4" xfId="63"/>
    <cellStyle name="Обычный 3" xfId="64"/>
    <cellStyle name="Обычный 3 2" xfId="65"/>
    <cellStyle name="Обычный 3 2 2" xfId="66"/>
    <cellStyle name="Обычный 3 3" xfId="67"/>
    <cellStyle name="Обычный 3 4" xfId="68"/>
    <cellStyle name="Обычный 4" xfId="69"/>
    <cellStyle name="Обычный 5" xfId="70"/>
    <cellStyle name="Обычный 5 2" xfId="71"/>
    <cellStyle name="Обычный 6" xfId="72"/>
    <cellStyle name="Обычный 7" xfId="73"/>
    <cellStyle name="Обычный 8" xfId="74"/>
    <cellStyle name="Обычный 9" xfId="75"/>
    <cellStyle name="Обычный_кап рем_ГУП ТЭК2006осн" xfId="78"/>
    <cellStyle name="Обычный_Мониторинг инвестиций" xfId="1"/>
    <cellStyle name="Обычный_Шаблон по источникам для Модуля Реестр (2)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.ru\Center\&#1059;&#1087;&#1088;&#1072;&#1074;&#1083;&#1077;&#1085;&#1080;&#1077;%20&#1080;&#1085;&#1074;&#1077;&#1089;&#1090;&#1080;&#1094;&#1080;&#1086;&#1085;&#1085;&#1086;&#1075;&#1086;%20&#1087;&#1083;&#1072;&#1085;&#1080;&#1088;&#1086;&#1074;&#1072;&#1085;&#1080;&#1103;\&#1048;&#1055;%20&#1089;&#1086;&#1073;&#1089;&#1090;&#1074;&#1077;&#1085;&#1085;&#1099;&#1077;%20&#1089;&#1088;&#1077;&#1076;&#1089;&#1090;&#1074;&#1072;\&#1056;&#1072;&#1089;&#1082;&#1088;&#1099;&#1090;&#1080;&#1077;%20&#1080;&#1085;&#1092;&#1086;&#1088;&#1084;&#1072;&#1094;&#1080;&#1080;%20&#1048;&#1055;2019-2023\&#1054;&#1090;&#1095;&#1105;&#1090;&#1099;%20&#1087;&#1086;%20&#1048;&#1055;%20&#1075;&#1086;&#1076;&#1086;&#1074;&#1099;&#1077;\&#1050;&#1086;&#1087;&#1080;&#1103;%20FAS%20JKH%20OPEN%20INFO%20BALANCE%20WARM(v1%200%203)_&#1057;&#1055;&#1073;%2020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.ru\Center\&#1059;&#1087;&#1088;&#1072;&#1074;&#1083;&#1077;&#1085;&#1080;&#1077;%20&#1080;&#1085;&#1074;&#1077;&#1089;&#1090;&#1080;&#1094;&#1080;&#1086;&#1085;&#1085;&#1086;&#1075;&#1086;%20&#1087;&#1083;&#1072;&#1085;&#1080;&#1088;&#1086;&#1074;&#1072;&#1085;&#1080;&#1103;\&#1048;&#1055;%20&#1089;&#1086;&#1073;&#1089;&#1090;&#1074;&#1077;&#1085;&#1085;&#1099;&#1077;%20&#1089;&#1088;&#1077;&#1076;&#1089;&#1090;&#1074;&#1072;\&#1056;&#1072;&#1089;&#1082;&#1088;&#1099;&#1090;&#1080;&#1077;%20&#1080;&#1085;&#1092;&#1086;&#1088;&#1084;&#1072;&#1094;&#1080;&#1080;%20&#1048;&#1055;2019-2023\&#1054;&#1090;&#1095;&#1105;&#1090;&#1099;%20&#1087;&#1086;%20&#1048;&#1055;%20&#1075;&#1086;&#1076;&#1086;&#1074;&#1099;&#1077;\&#1057;&#1090;&#1072;&#1085;&#1076;&#1072;&#1088;&#1090;&#1099;%20&#1054;&#1090;&#1095;&#1105;&#1090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Копия FAS JKH OPEN INFO BALANCE"/>
    </sheetNames>
    <sheetDataSet>
      <sheetData sheetId="0"/>
      <sheetData sheetId="1"/>
      <sheetData sheetId="2">
        <row r="3">
          <cell r="B3" t="str">
            <v>Версия 1.0.3</v>
          </cell>
        </row>
      </sheetData>
      <sheetData sheetId="3"/>
      <sheetData sheetId="4">
        <row r="7">
          <cell r="F7" t="str">
            <v>г.Санкт-Петербург</v>
          </cell>
        </row>
        <row r="14">
          <cell r="F14" t="str">
            <v>04.04.2019</v>
          </cell>
        </row>
        <row r="20">
          <cell r="F20">
            <v>2018</v>
          </cell>
        </row>
        <row r="26">
          <cell r="F26" t="str">
            <v>ГУП "ТЭК СПб"</v>
          </cell>
        </row>
        <row r="36">
          <cell r="F36" t="str">
            <v>да</v>
          </cell>
        </row>
        <row r="37">
          <cell r="F37" t="str">
            <v>01.04.2019</v>
          </cell>
        </row>
      </sheetData>
      <sheetData sheetId="5"/>
      <sheetData sheetId="6"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 t="str">
            <v/>
          </cell>
        </row>
        <row r="25">
          <cell r="I25">
            <v>0</v>
          </cell>
        </row>
      </sheetData>
      <sheetData sheetId="7"/>
      <sheetData sheetId="8">
        <row r="23">
          <cell r="G23">
            <v>22</v>
          </cell>
        </row>
        <row r="29">
          <cell r="G29">
            <v>29406668.979899999</v>
          </cell>
        </row>
        <row r="30">
          <cell r="G30">
            <v>36500143.694982506</v>
          </cell>
        </row>
        <row r="86">
          <cell r="G86">
            <v>474026.44300000003</v>
          </cell>
          <cell r="H86">
            <v>0</v>
          </cell>
        </row>
        <row r="87">
          <cell r="G87" t="str">
            <v>отсутствует</v>
          </cell>
          <cell r="H87">
            <v>0</v>
          </cell>
        </row>
        <row r="89">
          <cell r="G89" t="str">
            <v>отсутствует</v>
          </cell>
          <cell r="H8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C2">
            <v>2017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  <cell r="AB2" t="str">
            <v>газ природный по регулируемой цене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4.3.1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v>
          </cell>
          <cell r="AB3" t="str">
            <v>газ природный по нерегулируемой цене</v>
          </cell>
        </row>
        <row r="4">
          <cell r="C4">
            <v>2019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4.3.2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  <cell r="AB4" t="str">
            <v>газ сжиженный</v>
          </cell>
        </row>
        <row r="5">
          <cell r="C5">
            <v>2020</v>
          </cell>
          <cell r="O5" t="str">
            <v>федеральный бюджет</v>
          </cell>
          <cell r="S5" t="str">
            <v>Форма 4.4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  <cell r="AB5" t="str">
            <v>газовый конденсат</v>
          </cell>
        </row>
        <row r="6">
          <cell r="O6" t="str">
            <v>бюджет субъекта Российской Федерации</v>
          </cell>
          <cell r="S6" t="str">
            <v>Форма 4.5</v>
          </cell>
          <cell r="T6" t="str">
            <v>Информация об инвестиционных программах</v>
          </cell>
          <cell r="AB6" t="str">
            <v>гшз</v>
          </cell>
        </row>
        <row r="7">
          <cell r="O7" t="str">
            <v>бюджет муниципального образования</v>
          </cell>
          <cell r="S7" t="str">
            <v>Форма 4.9</v>
          </cell>
          <cell r="T7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AB7" t="str">
            <v>мазут</v>
          </cell>
        </row>
        <row r="8">
          <cell r="O8" t="str">
            <v>средства внебюджетных фондов</v>
          </cell>
          <cell r="AB8" t="str">
            <v>нефть</v>
          </cell>
        </row>
        <row r="9">
          <cell r="O9" t="str">
            <v>прибыль, направленная на инвестиции</v>
          </cell>
          <cell r="AB9" t="str">
            <v>дизельное топливо</v>
          </cell>
        </row>
        <row r="10">
          <cell r="O10" t="str">
            <v>амортизация</v>
          </cell>
          <cell r="AB10" t="str">
            <v>уголь бурый</v>
          </cell>
        </row>
        <row r="11">
          <cell r="O11" t="str">
            <v>инвестиционная надбавка к тарифу</v>
          </cell>
          <cell r="AB11" t="str">
            <v>уголь каменный</v>
          </cell>
        </row>
        <row r="12">
          <cell r="O12" t="str">
            <v>плата за подключение (технологическое присоединение)</v>
          </cell>
          <cell r="AB12" t="str">
            <v>торф</v>
          </cell>
        </row>
        <row r="13">
          <cell r="O13" t="str">
            <v>прочие средства</v>
          </cell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B3" t="str">
            <v>город Санкт-Петербург, город Санкт-Петербург (40000000);</v>
          </cell>
        </row>
      </sheetData>
      <sheetData sheetId="60"/>
      <sheetData sheetId="6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4.5"/>
      <sheetName val="Лист1"/>
    </sheetNames>
    <sheetDataSet>
      <sheetData sheetId="0">
        <row r="20">
          <cell r="W20" t="str">
            <v>y</v>
          </cell>
        </row>
        <row r="21">
          <cell r="W21" t="str">
            <v>i</v>
          </cell>
        </row>
        <row r="23">
          <cell r="W23" t="str">
            <v>y</v>
          </cell>
        </row>
        <row r="24">
          <cell r="W24" t="str">
            <v>i</v>
          </cell>
        </row>
        <row r="25">
          <cell r="W25" t="str">
            <v>i</v>
          </cell>
        </row>
        <row r="26">
          <cell r="W26" t="str">
            <v>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3"/>
  <sheetViews>
    <sheetView tabSelected="1" zoomScale="69" zoomScaleNormal="69" workbookViewId="0">
      <pane xSplit="2" ySplit="7" topLeftCell="C42" activePane="bottomRight" state="frozen"/>
      <selection pane="topRight" activeCell="C1" sqref="C1"/>
      <selection pane="bottomLeft" activeCell="A8" sqref="A8"/>
      <selection pane="bottomRight" activeCell="M26" sqref="M26"/>
    </sheetView>
  </sheetViews>
  <sheetFormatPr defaultColWidth="9.109375" defaultRowHeight="14.4" outlineLevelRow="2"/>
  <cols>
    <col min="1" max="1" width="7.6640625" style="6" customWidth="1"/>
    <col min="2" max="2" width="35" style="7" customWidth="1"/>
    <col min="3" max="3" width="12.44140625" style="6" customWidth="1"/>
    <col min="4" max="4" width="26.44140625" style="6" customWidth="1"/>
    <col min="5" max="5" width="17.33203125" style="6" customWidth="1"/>
    <col min="6" max="18" width="25.6640625" style="6" customWidth="1"/>
    <col min="19" max="19" width="18.88671875" style="7" customWidth="1"/>
    <col min="20" max="16384" width="9.109375" style="7"/>
  </cols>
  <sheetData>
    <row r="1" spans="1:19">
      <c r="A1" s="83" t="s">
        <v>6</v>
      </c>
      <c r="B1" s="84"/>
      <c r="C1" s="84"/>
      <c r="D1" s="85"/>
    </row>
    <row r="2" spans="1:19">
      <c r="A2" s="4"/>
      <c r="B2" s="3"/>
      <c r="C2" s="4"/>
      <c r="D2" s="3"/>
      <c r="E2" s="113"/>
      <c r="F2" s="113"/>
      <c r="G2" s="113" t="s">
        <v>204</v>
      </c>
      <c r="H2" s="113"/>
      <c r="I2" s="113"/>
    </row>
    <row r="3" spans="1:19" s="8" customForma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/>
    </row>
    <row r="4" spans="1:19" s="8" customFormat="1" ht="69" customHeight="1">
      <c r="A4" s="86" t="s">
        <v>0</v>
      </c>
      <c r="B4" s="86" t="s">
        <v>1</v>
      </c>
      <c r="C4" s="86" t="s">
        <v>7</v>
      </c>
      <c r="D4" s="87" t="s">
        <v>106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9"/>
    </row>
    <row r="5" spans="1:19" s="8" customFormat="1" ht="35.25" customHeight="1">
      <c r="A5" s="86"/>
      <c r="B5" s="86"/>
      <c r="C5" s="86"/>
      <c r="D5" s="1" t="s">
        <v>8</v>
      </c>
      <c r="E5" s="1" t="s">
        <v>92</v>
      </c>
      <c r="F5" s="1" t="s">
        <v>89</v>
      </c>
      <c r="G5" s="1" t="s">
        <v>90</v>
      </c>
      <c r="H5" s="1" t="s">
        <v>91</v>
      </c>
      <c r="I5" s="1" t="s">
        <v>93</v>
      </c>
      <c r="J5" s="1" t="s">
        <v>94</v>
      </c>
      <c r="K5" s="1" t="s">
        <v>95</v>
      </c>
      <c r="L5" s="1" t="s">
        <v>96</v>
      </c>
      <c r="M5" s="1" t="s">
        <v>97</v>
      </c>
      <c r="N5" s="1" t="s">
        <v>98</v>
      </c>
      <c r="O5" s="1" t="s">
        <v>99</v>
      </c>
      <c r="P5" s="1" t="s">
        <v>100</v>
      </c>
      <c r="Q5" s="1" t="s">
        <v>101</v>
      </c>
      <c r="R5" s="1" t="s">
        <v>102</v>
      </c>
      <c r="S5" s="1" t="s">
        <v>124</v>
      </c>
    </row>
    <row r="6" spans="1:19" s="8" customFormat="1">
      <c r="A6" s="9" t="s">
        <v>2</v>
      </c>
      <c r="B6" s="9" t="s">
        <v>3</v>
      </c>
      <c r="C6" s="9" t="s">
        <v>9</v>
      </c>
      <c r="D6" s="9" t="s">
        <v>10</v>
      </c>
      <c r="E6" s="9" t="s">
        <v>11</v>
      </c>
      <c r="F6" s="9" t="s">
        <v>103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107</v>
      </c>
      <c r="O6" s="9" t="s">
        <v>19</v>
      </c>
      <c r="P6" s="9" t="s">
        <v>20</v>
      </c>
      <c r="Q6" s="9" t="s">
        <v>108</v>
      </c>
      <c r="R6" s="9" t="s">
        <v>109</v>
      </c>
      <c r="S6" s="9" t="s">
        <v>150</v>
      </c>
    </row>
    <row r="7" spans="1:19" ht="213" customHeight="1">
      <c r="A7" s="2">
        <v>1</v>
      </c>
      <c r="B7" s="20" t="s">
        <v>4</v>
      </c>
      <c r="C7" s="17" t="s">
        <v>5</v>
      </c>
      <c r="D7" s="20" t="s">
        <v>110</v>
      </c>
      <c r="E7" s="40" t="s">
        <v>111</v>
      </c>
      <c r="F7" s="40" t="s">
        <v>148</v>
      </c>
      <c r="G7" s="40" t="s">
        <v>112</v>
      </c>
      <c r="H7" s="40" t="s">
        <v>149</v>
      </c>
      <c r="I7" s="40" t="s">
        <v>113</v>
      </c>
      <c r="J7" s="40" t="s">
        <v>114</v>
      </c>
      <c r="K7" s="40" t="s">
        <v>115</v>
      </c>
      <c r="L7" s="40" t="s">
        <v>116</v>
      </c>
      <c r="M7" s="40" t="s">
        <v>117</v>
      </c>
      <c r="N7" s="40" t="s">
        <v>118</v>
      </c>
      <c r="O7" s="40" t="s">
        <v>119</v>
      </c>
      <c r="P7" s="40" t="s">
        <v>120</v>
      </c>
      <c r="Q7" s="40" t="s">
        <v>121</v>
      </c>
      <c r="R7" s="40" t="s">
        <v>122</v>
      </c>
      <c r="S7" s="40" t="s">
        <v>123</v>
      </c>
    </row>
    <row r="8" spans="1:19" ht="28.8" hidden="1" outlineLevel="2">
      <c r="A8" s="9">
        <v>2</v>
      </c>
      <c r="B8" s="20" t="s">
        <v>21</v>
      </c>
      <c r="C8" s="9" t="s">
        <v>5</v>
      </c>
      <c r="D8" s="39">
        <v>45229</v>
      </c>
      <c r="E8" s="9" t="s">
        <v>5</v>
      </c>
      <c r="F8" s="9" t="s">
        <v>5</v>
      </c>
      <c r="G8" s="9" t="s">
        <v>5</v>
      </c>
      <c r="H8" s="9" t="s">
        <v>5</v>
      </c>
      <c r="I8" s="9" t="s">
        <v>5</v>
      </c>
      <c r="J8" s="9" t="s">
        <v>5</v>
      </c>
      <c r="K8" s="9" t="s">
        <v>5</v>
      </c>
      <c r="L8" s="9" t="s">
        <v>5</v>
      </c>
      <c r="M8" s="9" t="s">
        <v>5</v>
      </c>
      <c r="N8" s="9"/>
      <c r="O8" s="9"/>
      <c r="P8" s="9"/>
      <c r="Q8" s="9"/>
      <c r="R8" s="9" t="s">
        <v>5</v>
      </c>
      <c r="S8" s="9"/>
    </row>
    <row r="9" spans="1:19" ht="57.6" hidden="1" outlineLevel="2">
      <c r="A9" s="9" t="s">
        <v>9</v>
      </c>
      <c r="B9" s="20" t="s">
        <v>22</v>
      </c>
      <c r="C9" s="9" t="s">
        <v>5</v>
      </c>
      <c r="D9" s="20" t="s">
        <v>145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/>
      <c r="O9" s="9"/>
      <c r="P9" s="9"/>
      <c r="Q9" s="9"/>
      <c r="R9" s="9" t="s">
        <v>5</v>
      </c>
      <c r="S9" s="9"/>
    </row>
    <row r="10" spans="1:19" ht="57.6" hidden="1" outlineLevel="2">
      <c r="A10" s="9" t="s">
        <v>10</v>
      </c>
      <c r="B10" s="20" t="s">
        <v>146</v>
      </c>
      <c r="C10" s="9" t="s">
        <v>5</v>
      </c>
      <c r="D10" s="20" t="s">
        <v>23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/>
      <c r="O10" s="9"/>
      <c r="P10" s="9"/>
      <c r="Q10" s="9"/>
      <c r="R10" s="9" t="s">
        <v>5</v>
      </c>
      <c r="S10" s="9"/>
    </row>
    <row r="11" spans="1:19" ht="86.4" hidden="1" outlineLevel="2">
      <c r="A11" s="9" t="s">
        <v>24</v>
      </c>
      <c r="B11" s="20" t="s">
        <v>25</v>
      </c>
      <c r="C11" s="9" t="s">
        <v>5</v>
      </c>
      <c r="D11" s="20" t="s">
        <v>147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9" t="s">
        <v>5</v>
      </c>
      <c r="L11" s="9" t="s">
        <v>5</v>
      </c>
      <c r="M11" s="9" t="s">
        <v>5</v>
      </c>
      <c r="N11" s="9"/>
      <c r="O11" s="9"/>
      <c r="P11" s="9"/>
      <c r="Q11" s="9"/>
      <c r="R11" s="9" t="s">
        <v>5</v>
      </c>
      <c r="S11" s="9"/>
    </row>
    <row r="12" spans="1:19" ht="43.2" hidden="1" outlineLevel="2">
      <c r="A12" s="9" t="s">
        <v>26</v>
      </c>
      <c r="B12" s="20" t="s">
        <v>27</v>
      </c>
      <c r="C12" s="9" t="s">
        <v>5</v>
      </c>
      <c r="D12" s="10">
        <v>44927</v>
      </c>
      <c r="E12" s="10">
        <v>42736</v>
      </c>
      <c r="F12" s="10">
        <v>44197</v>
      </c>
      <c r="G12" s="10">
        <v>43101</v>
      </c>
      <c r="H12" s="10">
        <v>44562</v>
      </c>
      <c r="I12" s="10">
        <v>43466</v>
      </c>
      <c r="J12" s="10">
        <v>42370</v>
      </c>
      <c r="K12" s="10">
        <v>42736</v>
      </c>
      <c r="L12" s="10">
        <v>41275</v>
      </c>
      <c r="M12" s="10">
        <v>42005</v>
      </c>
      <c r="N12" s="10">
        <v>42005</v>
      </c>
      <c r="O12" s="10">
        <v>42005</v>
      </c>
      <c r="P12" s="10">
        <v>43831</v>
      </c>
      <c r="Q12" s="10">
        <v>42370</v>
      </c>
      <c r="R12" s="10">
        <v>43101</v>
      </c>
      <c r="S12" s="10">
        <v>41640</v>
      </c>
    </row>
    <row r="13" spans="1:19" ht="43.2" hidden="1" outlineLevel="2">
      <c r="A13" s="9" t="s">
        <v>28</v>
      </c>
      <c r="B13" s="20" t="s">
        <v>29</v>
      </c>
      <c r="C13" s="9" t="s">
        <v>5</v>
      </c>
      <c r="D13" s="10">
        <v>47118</v>
      </c>
      <c r="E13" s="10">
        <v>47483</v>
      </c>
      <c r="F13" s="10">
        <v>46752</v>
      </c>
      <c r="G13" s="10">
        <v>47118</v>
      </c>
      <c r="H13" s="10">
        <v>46752</v>
      </c>
      <c r="I13" s="10">
        <v>47483</v>
      </c>
      <c r="J13" s="10">
        <v>47118</v>
      </c>
      <c r="K13" s="10">
        <v>47483</v>
      </c>
      <c r="L13" s="10">
        <v>48213</v>
      </c>
      <c r="M13" s="10">
        <v>47118</v>
      </c>
      <c r="N13" s="10">
        <v>47118</v>
      </c>
      <c r="O13" s="10">
        <v>47483</v>
      </c>
      <c r="P13" s="10">
        <v>47483</v>
      </c>
      <c r="Q13" s="10">
        <v>46752</v>
      </c>
      <c r="R13" s="10">
        <v>46022</v>
      </c>
      <c r="S13" s="10">
        <v>47118</v>
      </c>
    </row>
    <row r="14" spans="1:19" ht="100.8" hidden="1" outlineLevel="2">
      <c r="A14" s="9" t="s">
        <v>30</v>
      </c>
      <c r="B14" s="20" t="s">
        <v>31</v>
      </c>
      <c r="C14" s="9" t="s">
        <v>32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collapsed="1">
      <c r="A15" s="9" t="s">
        <v>33</v>
      </c>
      <c r="B15" s="14">
        <v>2023</v>
      </c>
      <c r="C15" s="9" t="s">
        <v>32</v>
      </c>
      <c r="D15" s="19">
        <f>D16+D17+D18+D19+D20</f>
        <v>15388281.5737</v>
      </c>
      <c r="E15" s="19">
        <f>E16+E17+E18+E19+E20</f>
        <v>444913.72340000008</v>
      </c>
      <c r="F15" s="19">
        <f t="shared" ref="F15:S15" si="0">F16+F17+F18+F19+F20</f>
        <v>160662.15784999999</v>
      </c>
      <c r="G15" s="19">
        <f t="shared" si="0"/>
        <v>2814.4640600000002</v>
      </c>
      <c r="H15" s="19">
        <f t="shared" si="0"/>
        <v>0</v>
      </c>
      <c r="I15" s="19">
        <f t="shared" si="0"/>
        <v>2211981.8082300001</v>
      </c>
      <c r="J15" s="19">
        <f t="shared" si="0"/>
        <v>87.758099999999999</v>
      </c>
      <c r="K15" s="19">
        <f t="shared" si="0"/>
        <v>4303617.4828900006</v>
      </c>
      <c r="L15" s="19">
        <f t="shared" si="0"/>
        <v>2617452.6224699998</v>
      </c>
      <c r="M15" s="19">
        <f t="shared" si="0"/>
        <v>198170.00099999999</v>
      </c>
      <c r="N15" s="19">
        <f t="shared" si="0"/>
        <v>28565.009030000001</v>
      </c>
      <c r="O15" s="19">
        <f t="shared" si="0"/>
        <v>1932334.24878</v>
      </c>
      <c r="P15" s="19">
        <f t="shared" si="0"/>
        <v>82585.553830000004</v>
      </c>
      <c r="Q15" s="19">
        <f t="shared" si="0"/>
        <v>168654.94651000004</v>
      </c>
      <c r="R15" s="19">
        <f t="shared" si="0"/>
        <v>260788.03505000001</v>
      </c>
      <c r="S15" s="19">
        <f t="shared" si="0"/>
        <v>2975653.7625000002</v>
      </c>
    </row>
    <row r="16" spans="1:19" s="23" customFormat="1" ht="28.8">
      <c r="A16" s="21" t="s">
        <v>34</v>
      </c>
      <c r="B16" s="19" t="s">
        <v>153</v>
      </c>
      <c r="C16" s="14" t="s">
        <v>32</v>
      </c>
      <c r="D16" s="19">
        <f>SUM(E16:S16)</f>
        <v>7607766.01779</v>
      </c>
      <c r="E16" s="19">
        <f>E68</f>
        <v>0</v>
      </c>
      <c r="F16" s="19">
        <f t="shared" ref="F16:S16" si="1">F68</f>
        <v>0</v>
      </c>
      <c r="G16" s="19">
        <f t="shared" si="1"/>
        <v>0</v>
      </c>
      <c r="H16" s="19">
        <f t="shared" si="1"/>
        <v>0</v>
      </c>
      <c r="I16" s="19">
        <f t="shared" si="1"/>
        <v>260724.30152000001</v>
      </c>
      <c r="J16" s="19">
        <f t="shared" si="1"/>
        <v>87.758099999999999</v>
      </c>
      <c r="K16" s="19">
        <f t="shared" si="1"/>
        <v>553396.75034999999</v>
      </c>
      <c r="L16" s="19">
        <f t="shared" si="1"/>
        <v>2617452.6224699998</v>
      </c>
      <c r="M16" s="19">
        <f t="shared" si="1"/>
        <v>198170.00099999999</v>
      </c>
      <c r="N16" s="19">
        <f t="shared" si="1"/>
        <v>28565.009030000001</v>
      </c>
      <c r="O16" s="19">
        <f t="shared" si="1"/>
        <v>538428.97743000009</v>
      </c>
      <c r="P16" s="19">
        <f t="shared" si="1"/>
        <v>82585.553830000004</v>
      </c>
      <c r="Q16" s="19">
        <f t="shared" si="1"/>
        <v>168654.94651000004</v>
      </c>
      <c r="R16" s="19">
        <f t="shared" si="1"/>
        <v>260788.03505000001</v>
      </c>
      <c r="S16" s="19">
        <f t="shared" si="1"/>
        <v>2898912.0625</v>
      </c>
    </row>
    <row r="17" spans="1:19" s="23" customFormat="1" ht="28.8">
      <c r="A17" s="21" t="s">
        <v>36</v>
      </c>
      <c r="B17" s="14" t="s">
        <v>37</v>
      </c>
      <c r="C17" s="14" t="s">
        <v>32</v>
      </c>
      <c r="D17" s="19">
        <f t="shared" ref="D17:D20" si="2">SUM(E17:S17)</f>
        <v>608390.34531000012</v>
      </c>
      <c r="E17" s="19">
        <f t="shared" ref="E17:R17" si="3">E73</f>
        <v>444913.72340000008</v>
      </c>
      <c r="F17" s="19">
        <f t="shared" si="3"/>
        <v>160662.15784999999</v>
      </c>
      <c r="G17" s="19">
        <f t="shared" si="3"/>
        <v>2814.4640600000002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>S73</f>
        <v>0</v>
      </c>
    </row>
    <row r="18" spans="1:19" s="23" customFormat="1" ht="72">
      <c r="A18" s="22" t="s">
        <v>38</v>
      </c>
      <c r="B18" s="19" t="s">
        <v>154</v>
      </c>
      <c r="C18" s="19" t="s">
        <v>32</v>
      </c>
      <c r="D18" s="19">
        <f t="shared" si="2"/>
        <v>3769743.8107099999</v>
      </c>
      <c r="E18" s="19">
        <f>E78</f>
        <v>0</v>
      </c>
      <c r="F18" s="19">
        <f t="shared" ref="F18:S18" si="4">F78</f>
        <v>0</v>
      </c>
      <c r="G18" s="19">
        <f t="shared" si="4"/>
        <v>0</v>
      </c>
      <c r="H18" s="19">
        <f t="shared" si="4"/>
        <v>0</v>
      </c>
      <c r="I18" s="19">
        <f t="shared" si="4"/>
        <v>1951257.5067100001</v>
      </c>
      <c r="J18" s="19">
        <f t="shared" si="4"/>
        <v>0</v>
      </c>
      <c r="K18" s="19">
        <f t="shared" si="4"/>
        <v>478718.304</v>
      </c>
      <c r="L18" s="19">
        <f t="shared" si="4"/>
        <v>0</v>
      </c>
      <c r="M18" s="19">
        <f t="shared" si="4"/>
        <v>0</v>
      </c>
      <c r="N18" s="19">
        <f t="shared" si="4"/>
        <v>0</v>
      </c>
      <c r="O18" s="19">
        <f t="shared" si="4"/>
        <v>1339768</v>
      </c>
      <c r="P18" s="19">
        <f t="shared" si="4"/>
        <v>0</v>
      </c>
      <c r="Q18" s="19">
        <f t="shared" si="4"/>
        <v>0</v>
      </c>
      <c r="R18" s="19">
        <f t="shared" si="4"/>
        <v>0</v>
      </c>
      <c r="S18" s="19">
        <f t="shared" si="4"/>
        <v>0</v>
      </c>
    </row>
    <row r="19" spans="1:19" s="23" customFormat="1">
      <c r="A19" s="22" t="s">
        <v>151</v>
      </c>
      <c r="B19" s="19" t="s">
        <v>155</v>
      </c>
      <c r="C19" s="19"/>
      <c r="D19" s="19">
        <f t="shared" si="2"/>
        <v>130878.97135000001</v>
      </c>
      <c r="E19" s="19">
        <f>E83</f>
        <v>0</v>
      </c>
      <c r="F19" s="19">
        <f t="shared" ref="F19:S19" si="5">F83</f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9">
        <f t="shared" si="5"/>
        <v>0</v>
      </c>
      <c r="M19" s="19">
        <f t="shared" si="5"/>
        <v>0</v>
      </c>
      <c r="N19" s="19">
        <f t="shared" si="5"/>
        <v>0</v>
      </c>
      <c r="O19" s="19">
        <f t="shared" si="5"/>
        <v>54137.271350000003</v>
      </c>
      <c r="P19" s="19">
        <f t="shared" si="5"/>
        <v>0</v>
      </c>
      <c r="Q19" s="19">
        <f t="shared" si="5"/>
        <v>0</v>
      </c>
      <c r="R19" s="19">
        <f t="shared" si="5"/>
        <v>0</v>
      </c>
      <c r="S19" s="19">
        <f t="shared" si="5"/>
        <v>76741.7</v>
      </c>
    </row>
    <row r="20" spans="1:19" s="23" customFormat="1">
      <c r="A20" s="22" t="s">
        <v>152</v>
      </c>
      <c r="B20" s="19" t="s">
        <v>156</v>
      </c>
      <c r="C20" s="19"/>
      <c r="D20" s="19">
        <f t="shared" si="2"/>
        <v>3271502.4285400002</v>
      </c>
      <c r="E20" s="19">
        <f>E88</f>
        <v>0</v>
      </c>
      <c r="F20" s="19">
        <f t="shared" ref="F20:S20" si="6">F88</f>
        <v>0</v>
      </c>
      <c r="G20" s="19">
        <f t="shared" si="6"/>
        <v>0</v>
      </c>
      <c r="H20" s="19">
        <f t="shared" si="6"/>
        <v>0</v>
      </c>
      <c r="I20" s="19">
        <f t="shared" si="6"/>
        <v>0</v>
      </c>
      <c r="J20" s="19">
        <f t="shared" si="6"/>
        <v>0</v>
      </c>
      <c r="K20" s="19">
        <f t="shared" si="6"/>
        <v>3271502.4285400002</v>
      </c>
      <c r="L20" s="19">
        <f t="shared" si="6"/>
        <v>0</v>
      </c>
      <c r="M20" s="19">
        <f t="shared" si="6"/>
        <v>0</v>
      </c>
      <c r="N20" s="19">
        <f t="shared" si="6"/>
        <v>0</v>
      </c>
      <c r="O20" s="19">
        <f t="shared" si="6"/>
        <v>0</v>
      </c>
      <c r="P20" s="19">
        <f t="shared" si="6"/>
        <v>0</v>
      </c>
      <c r="Q20" s="19">
        <f t="shared" si="6"/>
        <v>0</v>
      </c>
      <c r="R20" s="19">
        <f t="shared" si="6"/>
        <v>0</v>
      </c>
      <c r="S20" s="19">
        <f t="shared" si="6"/>
        <v>0</v>
      </c>
    </row>
    <row r="21" spans="1:19" s="23" customFormat="1">
      <c r="A21" s="22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28.8" outlineLevel="1">
      <c r="A22" s="9" t="s">
        <v>39</v>
      </c>
      <c r="B22" s="11" t="s">
        <v>40</v>
      </c>
      <c r="C22" s="9" t="s">
        <v>5</v>
      </c>
      <c r="D22" s="12" t="s">
        <v>5</v>
      </c>
      <c r="E22" s="12" t="s">
        <v>5</v>
      </c>
      <c r="F22" s="12" t="s">
        <v>5</v>
      </c>
      <c r="G22" s="12" t="s">
        <v>5</v>
      </c>
      <c r="H22" s="12" t="s">
        <v>5</v>
      </c>
      <c r="I22" s="12" t="s">
        <v>5</v>
      </c>
      <c r="J22" s="12" t="s">
        <v>5</v>
      </c>
      <c r="K22" s="12" t="s">
        <v>5</v>
      </c>
      <c r="L22" s="12" t="s">
        <v>5</v>
      </c>
      <c r="M22" s="12" t="s">
        <v>5</v>
      </c>
      <c r="N22" s="12"/>
      <c r="O22" s="12"/>
      <c r="P22" s="12"/>
      <c r="Q22" s="12"/>
      <c r="R22" s="12" t="s">
        <v>5</v>
      </c>
      <c r="S22" s="12"/>
    </row>
    <row r="23" spans="1:19" ht="57.6" outlineLevel="1">
      <c r="A23" s="9" t="s">
        <v>41</v>
      </c>
      <c r="B23" s="16" t="s">
        <v>175</v>
      </c>
      <c r="C23" s="27"/>
      <c r="D23" s="12"/>
      <c r="E23" s="12" t="s">
        <v>5</v>
      </c>
      <c r="F23" s="12" t="s">
        <v>5</v>
      </c>
      <c r="G23" s="12" t="s">
        <v>5</v>
      </c>
      <c r="H23" s="12" t="s">
        <v>5</v>
      </c>
      <c r="I23" s="12" t="s">
        <v>5</v>
      </c>
      <c r="J23" s="12" t="s">
        <v>5</v>
      </c>
      <c r="K23" s="12" t="s">
        <v>5</v>
      </c>
      <c r="L23" s="12" t="s">
        <v>5</v>
      </c>
      <c r="M23" s="12" t="s">
        <v>5</v>
      </c>
      <c r="N23" s="12"/>
      <c r="O23" s="12"/>
      <c r="P23" s="12"/>
      <c r="Q23" s="12"/>
      <c r="R23" s="12" t="s">
        <v>5</v>
      </c>
      <c r="S23" s="12"/>
    </row>
    <row r="24" spans="1:19" ht="15.6" outlineLevel="1">
      <c r="A24" s="18" t="s">
        <v>42</v>
      </c>
      <c r="B24" s="16" t="s">
        <v>45</v>
      </c>
      <c r="C24" s="27" t="s">
        <v>128</v>
      </c>
      <c r="D24" s="12">
        <v>164.699396953687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5.6" outlineLevel="1">
      <c r="A25" s="18" t="s">
        <v>44</v>
      </c>
      <c r="B25" s="16" t="s">
        <v>43</v>
      </c>
      <c r="C25" s="27" t="s">
        <v>128</v>
      </c>
      <c r="D25" s="12">
        <v>163.27000000000001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57.6" outlineLevel="1">
      <c r="A26" s="9" t="s">
        <v>46</v>
      </c>
      <c r="B26" s="16" t="s">
        <v>167</v>
      </c>
      <c r="C26" s="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outlineLevel="1">
      <c r="A27" s="18" t="s">
        <v>47</v>
      </c>
      <c r="B27" s="16" t="s">
        <v>45</v>
      </c>
      <c r="C27" s="9" t="s">
        <v>129</v>
      </c>
      <c r="D27" s="12">
        <v>95.42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outlineLevel="1">
      <c r="A28" s="18" t="s">
        <v>48</v>
      </c>
      <c r="B28" s="16" t="s">
        <v>43</v>
      </c>
      <c r="C28" s="9" t="s">
        <v>129</v>
      </c>
      <c r="D28" s="12">
        <v>116.61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72" outlineLevel="1">
      <c r="A29" s="18" t="s">
        <v>49</v>
      </c>
      <c r="B29" s="16" t="s">
        <v>189</v>
      </c>
      <c r="C29" s="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outlineLevel="1">
      <c r="A30" s="9" t="s">
        <v>190</v>
      </c>
      <c r="B30" s="16" t="s">
        <v>130</v>
      </c>
      <c r="C30" s="9"/>
      <c r="D30" s="12"/>
      <c r="E30" s="12" t="s">
        <v>5</v>
      </c>
      <c r="F30" s="12" t="s">
        <v>5</v>
      </c>
      <c r="G30" s="12" t="s">
        <v>5</v>
      </c>
      <c r="H30" s="12" t="s">
        <v>5</v>
      </c>
      <c r="I30" s="12" t="s">
        <v>5</v>
      </c>
      <c r="J30" s="12" t="s">
        <v>5</v>
      </c>
      <c r="K30" s="12" t="s">
        <v>5</v>
      </c>
      <c r="L30" s="12" t="s">
        <v>5</v>
      </c>
      <c r="M30" s="12" t="s">
        <v>5</v>
      </c>
      <c r="N30" s="12"/>
      <c r="O30" s="12"/>
      <c r="P30" s="12"/>
      <c r="Q30" s="12"/>
      <c r="R30" s="12" t="s">
        <v>5</v>
      </c>
      <c r="S30" s="12"/>
    </row>
    <row r="31" spans="1:19" outlineLevel="1">
      <c r="A31" s="18" t="s">
        <v>192</v>
      </c>
      <c r="B31" s="16" t="s">
        <v>45</v>
      </c>
      <c r="C31" s="9" t="s">
        <v>50</v>
      </c>
      <c r="D31" s="111">
        <v>56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outlineLevel="1">
      <c r="A32" s="18" t="s">
        <v>193</v>
      </c>
      <c r="B32" s="16" t="s">
        <v>43</v>
      </c>
      <c r="C32" s="9" t="s">
        <v>50</v>
      </c>
      <c r="D32" s="111">
        <v>54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outlineLevel="1">
      <c r="A33" s="9" t="s">
        <v>191</v>
      </c>
      <c r="B33" s="16" t="s">
        <v>131</v>
      </c>
      <c r="C33" s="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outlineLevel="1">
      <c r="A34" s="18" t="s">
        <v>194</v>
      </c>
      <c r="B34" s="16" t="s">
        <v>45</v>
      </c>
      <c r="C34" s="9" t="s">
        <v>50</v>
      </c>
      <c r="D34" s="111">
        <v>63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outlineLevel="1">
      <c r="A35" s="18" t="s">
        <v>195</v>
      </c>
      <c r="B35" s="16" t="s">
        <v>43</v>
      </c>
      <c r="C35" s="9" t="s">
        <v>50</v>
      </c>
      <c r="D35" s="111">
        <v>63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43.2" outlineLevel="1">
      <c r="A36" s="9" t="s">
        <v>179</v>
      </c>
      <c r="B36" s="16" t="s">
        <v>132</v>
      </c>
      <c r="C36" s="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72" outlineLevel="1">
      <c r="A37" s="18" t="s">
        <v>42</v>
      </c>
      <c r="B37" s="16" t="s">
        <v>45</v>
      </c>
      <c r="C37" s="9" t="s">
        <v>133</v>
      </c>
      <c r="D37" s="12">
        <v>9.84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72" outlineLevel="1">
      <c r="A38" s="18" t="s">
        <v>44</v>
      </c>
      <c r="B38" s="16" t="s">
        <v>43</v>
      </c>
      <c r="C38" s="9" t="s">
        <v>133</v>
      </c>
      <c r="D38" s="12">
        <v>9.48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28.8" outlineLevel="1">
      <c r="A39" s="18" t="s">
        <v>51</v>
      </c>
      <c r="B39" s="16" t="s">
        <v>104</v>
      </c>
      <c r="C39" s="9"/>
      <c r="D39" s="12" t="s">
        <v>5</v>
      </c>
      <c r="E39" s="12" t="s">
        <v>5</v>
      </c>
      <c r="F39" s="12" t="s">
        <v>5</v>
      </c>
      <c r="G39" s="12" t="s">
        <v>5</v>
      </c>
      <c r="H39" s="12" t="s">
        <v>5</v>
      </c>
      <c r="I39" s="12" t="s">
        <v>5</v>
      </c>
      <c r="J39" s="12" t="s">
        <v>5</v>
      </c>
      <c r="K39" s="12" t="s">
        <v>5</v>
      </c>
      <c r="L39" s="12" t="s">
        <v>5</v>
      </c>
      <c r="M39" s="12" t="s">
        <v>5</v>
      </c>
      <c r="N39" s="12"/>
      <c r="O39" s="12"/>
      <c r="P39" s="12"/>
      <c r="Q39" s="12"/>
      <c r="R39" s="12" t="s">
        <v>5</v>
      </c>
      <c r="S39" s="12"/>
    </row>
    <row r="40" spans="1:19" ht="28.8" outlineLevel="1">
      <c r="A40" s="18" t="s">
        <v>52</v>
      </c>
      <c r="B40" s="16" t="s">
        <v>45</v>
      </c>
      <c r="C40" s="9" t="s">
        <v>134</v>
      </c>
      <c r="D40" s="112">
        <v>5790694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28.8" outlineLevel="1">
      <c r="A41" s="18" t="s">
        <v>53</v>
      </c>
      <c r="B41" s="16" t="s">
        <v>43</v>
      </c>
      <c r="C41" s="9" t="s">
        <v>134</v>
      </c>
      <c r="D41" s="112">
        <v>5259994.9339999994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259.2" outlineLevel="1">
      <c r="A42" s="9" t="s">
        <v>180</v>
      </c>
      <c r="B42" s="16" t="s">
        <v>169</v>
      </c>
      <c r="C42" s="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outlineLevel="1">
      <c r="A43" s="18" t="s">
        <v>54</v>
      </c>
      <c r="B43" s="16" t="s">
        <v>45</v>
      </c>
      <c r="C43" s="9" t="s">
        <v>105</v>
      </c>
      <c r="D43" s="110">
        <v>1386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outlineLevel="1">
      <c r="A44" s="18" t="s">
        <v>55</v>
      </c>
      <c r="B44" s="16" t="s">
        <v>43</v>
      </c>
      <c r="C44" s="9" t="s">
        <v>105</v>
      </c>
      <c r="D44" s="110">
        <v>1386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outlineLevel="1">
      <c r="A45" s="9" t="s">
        <v>196</v>
      </c>
      <c r="B45" s="16" t="s">
        <v>136</v>
      </c>
      <c r="C45" s="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outlineLevel="1">
      <c r="A46" s="18" t="s">
        <v>198</v>
      </c>
      <c r="B46" s="16" t="s">
        <v>45</v>
      </c>
      <c r="C46" s="9" t="s">
        <v>105</v>
      </c>
      <c r="D46" s="110">
        <v>1353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outlineLevel="1">
      <c r="A47" s="18" t="s">
        <v>199</v>
      </c>
      <c r="B47" s="16" t="s">
        <v>43</v>
      </c>
      <c r="C47" s="9" t="s">
        <v>105</v>
      </c>
      <c r="D47" s="110">
        <v>1353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outlineLevel="1">
      <c r="A48" s="9" t="s">
        <v>197</v>
      </c>
      <c r="B48" s="16" t="s">
        <v>138</v>
      </c>
      <c r="C48" s="9"/>
      <c r="D48" s="12"/>
      <c r="E48" s="12" t="s">
        <v>5</v>
      </c>
      <c r="F48" s="12" t="s">
        <v>5</v>
      </c>
      <c r="G48" s="12" t="s">
        <v>5</v>
      </c>
      <c r="H48" s="12" t="s">
        <v>5</v>
      </c>
      <c r="I48" s="12" t="s">
        <v>5</v>
      </c>
      <c r="J48" s="12" t="s">
        <v>5</v>
      </c>
      <c r="K48" s="12" t="s">
        <v>5</v>
      </c>
      <c r="L48" s="12" t="s">
        <v>5</v>
      </c>
      <c r="M48" s="12" t="s">
        <v>5</v>
      </c>
      <c r="N48" s="12"/>
      <c r="O48" s="12"/>
      <c r="P48" s="12"/>
      <c r="Q48" s="12"/>
      <c r="R48" s="12" t="s">
        <v>5</v>
      </c>
      <c r="S48" s="12"/>
    </row>
    <row r="49" spans="1:19" outlineLevel="1">
      <c r="A49" s="18" t="s">
        <v>200</v>
      </c>
      <c r="B49" s="16" t="s">
        <v>45</v>
      </c>
      <c r="C49" s="9" t="s">
        <v>105</v>
      </c>
      <c r="D49" s="110">
        <v>33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outlineLevel="1">
      <c r="A50" s="18" t="s">
        <v>201</v>
      </c>
      <c r="B50" s="16" t="s">
        <v>43</v>
      </c>
      <c r="C50" s="9" t="s">
        <v>105</v>
      </c>
      <c r="D50" s="110">
        <v>33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72" outlineLevel="1">
      <c r="A51" s="9" t="s">
        <v>202</v>
      </c>
      <c r="B51" s="16" t="s">
        <v>181</v>
      </c>
      <c r="C51" s="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outlineLevel="1">
      <c r="A52" s="18" t="s">
        <v>56</v>
      </c>
      <c r="B52" s="16" t="s">
        <v>45</v>
      </c>
      <c r="C52" s="9" t="s">
        <v>182</v>
      </c>
      <c r="D52" s="12">
        <v>0.89700000000000002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outlineLevel="1">
      <c r="A53" s="18" t="s">
        <v>57</v>
      </c>
      <c r="B53" s="16" t="s">
        <v>43</v>
      </c>
      <c r="C53" s="9" t="s">
        <v>182</v>
      </c>
      <c r="D53" s="12">
        <v>0.41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86.4" outlineLevel="1">
      <c r="A54" s="9" t="s">
        <v>183</v>
      </c>
      <c r="B54" s="16" t="s">
        <v>142</v>
      </c>
      <c r="C54" s="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outlineLevel="1">
      <c r="A55" s="18" t="s">
        <v>58</v>
      </c>
      <c r="B55" s="16" t="s">
        <v>45</v>
      </c>
      <c r="C55" s="9" t="s">
        <v>184</v>
      </c>
      <c r="D55" s="15">
        <v>7.1300000000000001E-3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outlineLevel="1">
      <c r="A56" s="18" t="s">
        <v>59</v>
      </c>
      <c r="B56" s="16" t="s">
        <v>43</v>
      </c>
      <c r="C56" s="9" t="s">
        <v>184</v>
      </c>
      <c r="D56" s="15">
        <v>5.8199999999999997E-3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72" outlineLevel="1">
      <c r="A57" s="9" t="s">
        <v>185</v>
      </c>
      <c r="B57" s="16" t="s">
        <v>143</v>
      </c>
      <c r="C57" s="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outlineLevel="1">
      <c r="A58" s="18" t="s">
        <v>60</v>
      </c>
      <c r="B58" s="16" t="s">
        <v>45</v>
      </c>
      <c r="C58" s="9" t="s">
        <v>186</v>
      </c>
      <c r="D58" s="12">
        <v>4.1626336010786797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outlineLevel="1">
      <c r="A59" s="18" t="s">
        <v>61</v>
      </c>
      <c r="B59" s="16" t="s">
        <v>43</v>
      </c>
      <c r="C59" s="9" t="s">
        <v>186</v>
      </c>
      <c r="D59" s="12">
        <v>4.0903253141668205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9.6" outlineLevel="1">
      <c r="A60" s="9" t="s">
        <v>203</v>
      </c>
      <c r="B60" s="16" t="s">
        <v>187</v>
      </c>
      <c r="C60" s="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outlineLevel="1">
      <c r="A61" s="18" t="s">
        <v>62</v>
      </c>
      <c r="B61" s="16" t="s">
        <v>45</v>
      </c>
      <c r="C61" s="9" t="s">
        <v>188</v>
      </c>
      <c r="D61" s="12">
        <v>1996155.1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outlineLevel="1">
      <c r="A62" s="18" t="s">
        <v>63</v>
      </c>
      <c r="B62" s="16" t="s">
        <v>43</v>
      </c>
      <c r="C62" s="9" t="s">
        <v>188</v>
      </c>
      <c r="D62" s="12">
        <v>1961480.2836399998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43.2">
      <c r="A63" s="14" t="s">
        <v>64</v>
      </c>
      <c r="B63" s="11" t="s">
        <v>65</v>
      </c>
      <c r="C63" s="14" t="s">
        <v>32</v>
      </c>
      <c r="D63" s="5">
        <f t="shared" ref="D63:D77" si="7">E63+F63+G63+H63+I63+J63+K63+L63+M63+N63+O63+P63+Q63+R63+S63</f>
        <v>11487435.44791</v>
      </c>
      <c r="E63" s="5">
        <f t="shared" ref="E63:R63" si="8">SUM(E64:E67)</f>
        <v>444913.72340000008</v>
      </c>
      <c r="F63" s="5">
        <f t="shared" si="8"/>
        <v>160662.15784999999</v>
      </c>
      <c r="G63" s="5">
        <f t="shared" si="8"/>
        <v>2814.4640600000002</v>
      </c>
      <c r="H63" s="5">
        <f t="shared" si="8"/>
        <v>0</v>
      </c>
      <c r="I63" s="5">
        <f t="shared" si="8"/>
        <v>260500.95779000001</v>
      </c>
      <c r="J63" s="5">
        <f t="shared" si="8"/>
        <v>87.758099999999999</v>
      </c>
      <c r="K63" s="5">
        <f t="shared" si="8"/>
        <v>3824899.1788900001</v>
      </c>
      <c r="L63" s="5">
        <f t="shared" si="8"/>
        <v>2617452.6224699998</v>
      </c>
      <c r="M63" s="5">
        <f t="shared" si="8"/>
        <v>198170.00099999999</v>
      </c>
      <c r="N63" s="5">
        <f t="shared" si="8"/>
        <v>28565.009030000001</v>
      </c>
      <c r="O63" s="5">
        <f t="shared" si="8"/>
        <v>538428.97743000009</v>
      </c>
      <c r="P63" s="5">
        <f t="shared" si="8"/>
        <v>82585.553830000004</v>
      </c>
      <c r="Q63" s="5">
        <f t="shared" si="8"/>
        <v>168654.94651000004</v>
      </c>
      <c r="R63" s="5">
        <f t="shared" si="8"/>
        <v>260788.03505000001</v>
      </c>
      <c r="S63" s="5">
        <f>SUM(S64:S67)</f>
        <v>2898912.0625</v>
      </c>
    </row>
    <row r="64" spans="1:19" ht="15.6">
      <c r="A64" s="9" t="s">
        <v>66</v>
      </c>
      <c r="B64" s="16" t="s">
        <v>67</v>
      </c>
      <c r="C64" s="9" t="s">
        <v>32</v>
      </c>
      <c r="D64" s="13">
        <f>D69+D74+D89+D79+D84</f>
        <v>1735110.9813699999</v>
      </c>
      <c r="E64" s="13">
        <f>E69+E74+E89</f>
        <v>83611.256930000003</v>
      </c>
      <c r="F64" s="13">
        <f t="shared" ref="F64:S64" si="9">F69+F74+F89</f>
        <v>5591.2509</v>
      </c>
      <c r="G64" s="13">
        <f t="shared" si="9"/>
        <v>0</v>
      </c>
      <c r="H64" s="13">
        <f t="shared" si="9"/>
        <v>0</v>
      </c>
      <c r="I64" s="13">
        <v>0</v>
      </c>
      <c r="J64" s="13">
        <f t="shared" si="9"/>
        <v>0</v>
      </c>
      <c r="K64" s="13">
        <f t="shared" si="9"/>
        <v>524625.44727999996</v>
      </c>
      <c r="L64" s="13">
        <f t="shared" si="9"/>
        <v>256044.10450999998</v>
      </c>
      <c r="M64" s="13">
        <f t="shared" si="9"/>
        <v>0</v>
      </c>
      <c r="N64" s="13">
        <f t="shared" si="9"/>
        <v>0</v>
      </c>
      <c r="O64" s="13">
        <f t="shared" si="9"/>
        <v>55538.733199999995</v>
      </c>
      <c r="P64" s="13">
        <f t="shared" si="9"/>
        <v>1080.71865</v>
      </c>
      <c r="Q64" s="13">
        <f t="shared" si="9"/>
        <v>689.01229999999998</v>
      </c>
      <c r="R64" s="13">
        <f t="shared" si="9"/>
        <v>0</v>
      </c>
      <c r="S64" s="13">
        <f t="shared" si="9"/>
        <v>97601.458869999973</v>
      </c>
    </row>
    <row r="65" spans="1:19" ht="15.6">
      <c r="A65" s="9" t="s">
        <v>68</v>
      </c>
      <c r="B65" s="16" t="s">
        <v>69</v>
      </c>
      <c r="C65" s="9" t="s">
        <v>32</v>
      </c>
      <c r="D65" s="13">
        <f t="shared" ref="D65:D67" si="10">D70+D75+D90+D80+D85</f>
        <v>3671561.1179400003</v>
      </c>
      <c r="E65" s="13">
        <f t="shared" ref="E65:S65" si="11">E70+E75+E90</f>
        <v>84103.284740000003</v>
      </c>
      <c r="F65" s="13">
        <f t="shared" si="11"/>
        <v>1617.31772</v>
      </c>
      <c r="G65" s="13">
        <f t="shared" si="11"/>
        <v>1220.8516400000001</v>
      </c>
      <c r="H65" s="13">
        <f t="shared" si="11"/>
        <v>0</v>
      </c>
      <c r="I65" s="13">
        <f t="shared" si="11"/>
        <v>13709.7</v>
      </c>
      <c r="J65" s="13">
        <f t="shared" si="11"/>
        <v>0</v>
      </c>
      <c r="K65" s="13">
        <f t="shared" si="11"/>
        <v>1131320.03247</v>
      </c>
      <c r="L65" s="13">
        <f t="shared" si="11"/>
        <v>983371.00370999996</v>
      </c>
      <c r="M65" s="13">
        <f t="shared" si="11"/>
        <v>0</v>
      </c>
      <c r="N65" s="13">
        <f t="shared" si="11"/>
        <v>17784.143</v>
      </c>
      <c r="O65" s="13">
        <f t="shared" si="11"/>
        <v>299481.25194000005</v>
      </c>
      <c r="P65" s="13">
        <f t="shared" si="11"/>
        <v>6244.1522000000004</v>
      </c>
      <c r="Q65" s="13">
        <f t="shared" si="11"/>
        <v>10700.41908</v>
      </c>
      <c r="R65" s="13">
        <f t="shared" si="11"/>
        <v>17071.933550000002</v>
      </c>
      <c r="S65" s="13">
        <f t="shared" si="11"/>
        <v>570537.08115999994</v>
      </c>
    </row>
    <row r="66" spans="1:19" ht="15.6">
      <c r="A66" s="9" t="s">
        <v>70</v>
      </c>
      <c r="B66" s="16" t="s">
        <v>71</v>
      </c>
      <c r="C66" s="9" t="s">
        <v>32</v>
      </c>
      <c r="D66" s="13">
        <f t="shared" si="10"/>
        <v>4789015.8432700001</v>
      </c>
      <c r="E66" s="13">
        <f t="shared" ref="E66:S66" si="12">E71+E76+E91</f>
        <v>166737.69175000003</v>
      </c>
      <c r="F66" s="13">
        <f t="shared" si="12"/>
        <v>797.47485999999992</v>
      </c>
      <c r="G66" s="13">
        <f t="shared" si="12"/>
        <v>842.04485</v>
      </c>
      <c r="H66" s="13">
        <f t="shared" si="12"/>
        <v>0</v>
      </c>
      <c r="I66" s="13">
        <f t="shared" si="12"/>
        <v>29457.817459999998</v>
      </c>
      <c r="J66" s="13">
        <f t="shared" si="12"/>
        <v>0</v>
      </c>
      <c r="K66" s="13">
        <f t="shared" si="12"/>
        <v>1240105.6354499999</v>
      </c>
      <c r="L66" s="13">
        <f t="shared" si="12"/>
        <v>714045.96511000022</v>
      </c>
      <c r="M66" s="13">
        <f t="shared" si="12"/>
        <v>132970.83080999998</v>
      </c>
      <c r="N66" s="13">
        <f t="shared" si="12"/>
        <v>1226.03808</v>
      </c>
      <c r="O66" s="13">
        <f t="shared" si="12"/>
        <v>74717.798550000007</v>
      </c>
      <c r="P66" s="13">
        <f t="shared" si="12"/>
        <v>7685.1104000000005</v>
      </c>
      <c r="Q66" s="13">
        <f t="shared" si="12"/>
        <v>35488.271629999996</v>
      </c>
      <c r="R66" s="13">
        <f t="shared" si="12"/>
        <v>11550.969499999999</v>
      </c>
      <c r="S66" s="13">
        <f t="shared" si="12"/>
        <v>1334822.06382</v>
      </c>
    </row>
    <row r="67" spans="1:19" ht="15.6">
      <c r="A67" s="9" t="s">
        <v>72</v>
      </c>
      <c r="B67" s="16" t="s">
        <v>73</v>
      </c>
      <c r="C67" s="9" t="s">
        <v>32</v>
      </c>
      <c r="D67" s="13">
        <f t="shared" si="10"/>
        <v>5192593.631120001</v>
      </c>
      <c r="E67" s="13">
        <f t="shared" ref="E67:S67" si="13">E72+E77+E92</f>
        <v>110461.48998000003</v>
      </c>
      <c r="F67" s="13">
        <f t="shared" si="13"/>
        <v>152656.11437</v>
      </c>
      <c r="G67" s="13">
        <f t="shared" si="13"/>
        <v>751.56757000000005</v>
      </c>
      <c r="H67" s="13">
        <f t="shared" si="13"/>
        <v>0</v>
      </c>
      <c r="I67" s="13">
        <f t="shared" si="13"/>
        <v>217333.44033000001</v>
      </c>
      <c r="J67" s="13">
        <f t="shared" si="13"/>
        <v>87.758099999999999</v>
      </c>
      <c r="K67" s="13">
        <f t="shared" si="13"/>
        <v>928848.06369000045</v>
      </c>
      <c r="L67" s="13">
        <f t="shared" si="13"/>
        <v>663991.54914000002</v>
      </c>
      <c r="M67" s="13">
        <f t="shared" si="13"/>
        <v>65199.170189999997</v>
      </c>
      <c r="N67" s="13">
        <f t="shared" si="13"/>
        <v>9554.8279500000008</v>
      </c>
      <c r="O67" s="13">
        <f t="shared" si="13"/>
        <v>108691.19373999997</v>
      </c>
      <c r="P67" s="13">
        <f t="shared" si="13"/>
        <v>67575.572580000007</v>
      </c>
      <c r="Q67" s="13">
        <f t="shared" si="13"/>
        <v>121777.24350000003</v>
      </c>
      <c r="R67" s="13">
        <f t="shared" si="13"/>
        <v>232165.13200000001</v>
      </c>
      <c r="S67" s="13">
        <f t="shared" si="13"/>
        <v>895951.45864999981</v>
      </c>
    </row>
    <row r="68" spans="1:19" ht="15.6">
      <c r="A68" s="47" t="s">
        <v>74</v>
      </c>
      <c r="B68" s="48" t="s">
        <v>35</v>
      </c>
      <c r="C68" s="57" t="s">
        <v>32</v>
      </c>
      <c r="D68" s="49">
        <f t="shared" si="7"/>
        <v>7607766.01779</v>
      </c>
      <c r="E68" s="50">
        <f t="shared" ref="E68:R68" si="14">SUM(E69:E72)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260724.30152000001</v>
      </c>
      <c r="J68" s="50">
        <f t="shared" si="14"/>
        <v>87.758099999999999</v>
      </c>
      <c r="K68" s="50">
        <f t="shared" si="14"/>
        <v>553396.75034999999</v>
      </c>
      <c r="L68" s="50">
        <f t="shared" si="14"/>
        <v>2617452.6224699998</v>
      </c>
      <c r="M68" s="50">
        <f t="shared" si="14"/>
        <v>198170.00099999999</v>
      </c>
      <c r="N68" s="50">
        <f t="shared" si="14"/>
        <v>28565.009030000001</v>
      </c>
      <c r="O68" s="50">
        <f t="shared" si="14"/>
        <v>538428.97743000009</v>
      </c>
      <c r="P68" s="50">
        <f t="shared" si="14"/>
        <v>82585.553830000004</v>
      </c>
      <c r="Q68" s="50">
        <f t="shared" si="14"/>
        <v>168654.94651000004</v>
      </c>
      <c r="R68" s="50">
        <f t="shared" si="14"/>
        <v>260788.03505000001</v>
      </c>
      <c r="S68" s="50">
        <f>SUM(S69:S72)</f>
        <v>2898912.0625</v>
      </c>
    </row>
    <row r="69" spans="1:19" ht="15.6">
      <c r="A69" s="47" t="s">
        <v>75</v>
      </c>
      <c r="B69" s="51" t="s">
        <v>67</v>
      </c>
      <c r="C69" s="47" t="s">
        <v>32</v>
      </c>
      <c r="D69" s="49">
        <f t="shared" si="7"/>
        <v>420873.71243999997</v>
      </c>
      <c r="E69" s="49">
        <v>0</v>
      </c>
      <c r="F69" s="49">
        <v>0</v>
      </c>
      <c r="G69" s="49">
        <v>0</v>
      </c>
      <c r="H69" s="49">
        <v>0</v>
      </c>
      <c r="I69" s="49">
        <v>223.34372999999999</v>
      </c>
      <c r="J69" s="49">
        <v>0</v>
      </c>
      <c r="K69" s="49">
        <v>9696.3411799999994</v>
      </c>
      <c r="L69" s="49">
        <v>256044.10450999998</v>
      </c>
      <c r="M69" s="49">
        <v>0</v>
      </c>
      <c r="N69" s="49">
        <v>0</v>
      </c>
      <c r="O69" s="49">
        <v>55538.733199999995</v>
      </c>
      <c r="P69" s="49">
        <v>1080.71865</v>
      </c>
      <c r="Q69" s="49">
        <v>689.01229999999998</v>
      </c>
      <c r="R69" s="49">
        <v>0</v>
      </c>
      <c r="S69" s="49">
        <v>97601.458869999973</v>
      </c>
    </row>
    <row r="70" spans="1:19" ht="15.6">
      <c r="A70" s="47" t="s">
        <v>76</v>
      </c>
      <c r="B70" s="51" t="s">
        <v>69</v>
      </c>
      <c r="C70" s="47" t="s">
        <v>32</v>
      </c>
      <c r="D70" s="49">
        <f t="shared" si="7"/>
        <v>2072812.0276199998</v>
      </c>
      <c r="E70" s="49">
        <v>0</v>
      </c>
      <c r="F70" s="49">
        <v>0</v>
      </c>
      <c r="G70" s="49">
        <v>0</v>
      </c>
      <c r="H70" s="49">
        <v>0</v>
      </c>
      <c r="I70" s="49">
        <v>13709.7</v>
      </c>
      <c r="J70" s="49">
        <v>0</v>
      </c>
      <c r="K70" s="49">
        <v>153912.34297999999</v>
      </c>
      <c r="L70" s="49">
        <v>983371.00370999996</v>
      </c>
      <c r="M70" s="49">
        <v>0</v>
      </c>
      <c r="N70" s="49">
        <v>17784.143</v>
      </c>
      <c r="O70" s="49">
        <v>299481.25194000005</v>
      </c>
      <c r="P70" s="49">
        <v>6244.1522000000004</v>
      </c>
      <c r="Q70" s="49">
        <v>10700.41908</v>
      </c>
      <c r="R70" s="49">
        <v>17071.933550000002</v>
      </c>
      <c r="S70" s="49">
        <v>570537.08115999994</v>
      </c>
    </row>
    <row r="71" spans="1:19" ht="15.6">
      <c r="A71" s="47" t="s">
        <v>77</v>
      </c>
      <c r="B71" s="51" t="s">
        <v>71</v>
      </c>
      <c r="C71" s="47" t="s">
        <v>32</v>
      </c>
      <c r="D71" s="49">
        <f t="shared" si="7"/>
        <v>2573437.92105</v>
      </c>
      <c r="E71" s="49">
        <v>0</v>
      </c>
      <c r="F71" s="49">
        <v>0</v>
      </c>
      <c r="G71" s="49">
        <v>0</v>
      </c>
      <c r="H71" s="49">
        <v>0</v>
      </c>
      <c r="I71" s="49">
        <v>29457.817459999998</v>
      </c>
      <c r="J71" s="49">
        <v>0</v>
      </c>
      <c r="K71" s="49">
        <v>231473.05569000004</v>
      </c>
      <c r="L71" s="49">
        <v>714045.96511000022</v>
      </c>
      <c r="M71" s="49">
        <v>132970.83080999998</v>
      </c>
      <c r="N71" s="49">
        <v>1226.03808</v>
      </c>
      <c r="O71" s="49">
        <v>74717.798550000007</v>
      </c>
      <c r="P71" s="49">
        <v>7685.1104000000005</v>
      </c>
      <c r="Q71" s="49">
        <v>35488.271629999996</v>
      </c>
      <c r="R71" s="49">
        <v>11550.969499999999</v>
      </c>
      <c r="S71" s="49">
        <v>1334822.06382</v>
      </c>
    </row>
    <row r="72" spans="1:19" ht="15.6">
      <c r="A72" s="47" t="s">
        <v>78</v>
      </c>
      <c r="B72" s="51" t="s">
        <v>73</v>
      </c>
      <c r="C72" s="47" t="s">
        <v>32</v>
      </c>
      <c r="D72" s="49">
        <f t="shared" si="7"/>
        <v>2540642.3566799997</v>
      </c>
      <c r="E72" s="49">
        <v>0</v>
      </c>
      <c r="F72" s="49">
        <v>0</v>
      </c>
      <c r="G72" s="49">
        <v>0</v>
      </c>
      <c r="H72" s="49">
        <v>0</v>
      </c>
      <c r="I72" s="49">
        <v>217333.44033000001</v>
      </c>
      <c r="J72" s="49">
        <v>87.758099999999999</v>
      </c>
      <c r="K72" s="49">
        <v>158315.01049999997</v>
      </c>
      <c r="L72" s="49">
        <v>663991.54914000002</v>
      </c>
      <c r="M72" s="49">
        <v>65199.170189999997</v>
      </c>
      <c r="N72" s="49">
        <v>9554.8279500000008</v>
      </c>
      <c r="O72" s="49">
        <v>108691.19373999997</v>
      </c>
      <c r="P72" s="49">
        <v>67575.572580000007</v>
      </c>
      <c r="Q72" s="49">
        <v>121777.24350000003</v>
      </c>
      <c r="R72" s="49">
        <v>232165.13200000001</v>
      </c>
      <c r="S72" s="49">
        <v>895951.45864999981</v>
      </c>
    </row>
    <row r="73" spans="1:19" ht="28.8">
      <c r="A73" s="58" t="s">
        <v>79</v>
      </c>
      <c r="B73" s="59" t="s">
        <v>37</v>
      </c>
      <c r="C73" s="58" t="s">
        <v>32</v>
      </c>
      <c r="D73" s="61">
        <f>D74+D75+D76+D77</f>
        <v>608390.34531</v>
      </c>
      <c r="E73" s="61">
        <f t="shared" ref="E73:J73" si="15">E74+E75+E76+E77</f>
        <v>444913.72340000008</v>
      </c>
      <c r="F73" s="61">
        <f t="shared" si="15"/>
        <v>160662.15784999999</v>
      </c>
      <c r="G73" s="61">
        <f t="shared" si="15"/>
        <v>2814.4640600000002</v>
      </c>
      <c r="H73" s="61">
        <f t="shared" si="15"/>
        <v>0</v>
      </c>
      <c r="I73" s="61">
        <f t="shared" si="15"/>
        <v>0</v>
      </c>
      <c r="J73" s="61">
        <f t="shared" si="15"/>
        <v>0</v>
      </c>
      <c r="K73" s="61">
        <f t="shared" ref="K73:S73" si="16">K74+K75+K76+K77</f>
        <v>0</v>
      </c>
      <c r="L73" s="61">
        <f t="shared" si="16"/>
        <v>0</v>
      </c>
      <c r="M73" s="61">
        <f t="shared" si="16"/>
        <v>0</v>
      </c>
      <c r="N73" s="61">
        <f t="shared" si="16"/>
        <v>0</v>
      </c>
      <c r="O73" s="61">
        <f t="shared" si="16"/>
        <v>0</v>
      </c>
      <c r="P73" s="61">
        <f t="shared" si="16"/>
        <v>0</v>
      </c>
      <c r="Q73" s="61">
        <f t="shared" si="16"/>
        <v>0</v>
      </c>
      <c r="R73" s="61">
        <f t="shared" si="16"/>
        <v>0</v>
      </c>
      <c r="S73" s="61">
        <f t="shared" si="16"/>
        <v>0</v>
      </c>
    </row>
    <row r="74" spans="1:19" ht="15.6">
      <c r="A74" s="58" t="s">
        <v>80</v>
      </c>
      <c r="B74" s="62" t="s">
        <v>67</v>
      </c>
      <c r="C74" s="58" t="s">
        <v>32</v>
      </c>
      <c r="D74" s="60">
        <f t="shared" si="7"/>
        <v>89202.507830000002</v>
      </c>
      <c r="E74" s="60">
        <v>83611.256930000003</v>
      </c>
      <c r="F74" s="60">
        <v>5591.2509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</row>
    <row r="75" spans="1:19" ht="15.6">
      <c r="A75" s="58" t="s">
        <v>81</v>
      </c>
      <c r="B75" s="62" t="s">
        <v>69</v>
      </c>
      <c r="C75" s="58" t="s">
        <v>32</v>
      </c>
      <c r="D75" s="60">
        <f t="shared" si="7"/>
        <v>86941.454100000003</v>
      </c>
      <c r="E75" s="60">
        <v>84103.284740000003</v>
      </c>
      <c r="F75" s="60">
        <v>1617.31772</v>
      </c>
      <c r="G75" s="60">
        <v>1220.8516400000001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</row>
    <row r="76" spans="1:19" ht="15.6">
      <c r="A76" s="58" t="s">
        <v>82</v>
      </c>
      <c r="B76" s="62" t="s">
        <v>71</v>
      </c>
      <c r="C76" s="58" t="s">
        <v>32</v>
      </c>
      <c r="D76" s="60">
        <f t="shared" si="7"/>
        <v>168377.21146000002</v>
      </c>
      <c r="E76" s="60">
        <v>166737.69175000003</v>
      </c>
      <c r="F76" s="60">
        <v>797.47485999999992</v>
      </c>
      <c r="G76" s="60">
        <v>842.04485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</row>
    <row r="77" spans="1:19" ht="15.6">
      <c r="A77" s="58" t="s">
        <v>83</v>
      </c>
      <c r="B77" s="62" t="s">
        <v>73</v>
      </c>
      <c r="C77" s="58" t="s">
        <v>32</v>
      </c>
      <c r="D77" s="60">
        <f t="shared" si="7"/>
        <v>263869.17192000005</v>
      </c>
      <c r="E77" s="60">
        <v>110461.48998000003</v>
      </c>
      <c r="F77" s="60">
        <v>152656.11437</v>
      </c>
      <c r="G77" s="60">
        <v>751.56757000000005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</row>
    <row r="78" spans="1:19" ht="72">
      <c r="A78" s="63" t="s">
        <v>84</v>
      </c>
      <c r="B78" s="64" t="s">
        <v>154</v>
      </c>
      <c r="C78" s="63" t="s">
        <v>32</v>
      </c>
      <c r="D78" s="66">
        <f>D79+D80+D81+D82</f>
        <v>3769743.8107100003</v>
      </c>
      <c r="E78" s="66">
        <f t="shared" ref="E78:S78" si="17">E79+E80+E81+E82</f>
        <v>0</v>
      </c>
      <c r="F78" s="66">
        <f t="shared" si="17"/>
        <v>0</v>
      </c>
      <c r="G78" s="66">
        <f t="shared" si="17"/>
        <v>0</v>
      </c>
      <c r="H78" s="66">
        <f t="shared" si="17"/>
        <v>0</v>
      </c>
      <c r="I78" s="66">
        <f t="shared" si="17"/>
        <v>1951257.5067100001</v>
      </c>
      <c r="J78" s="66">
        <f t="shared" si="17"/>
        <v>0</v>
      </c>
      <c r="K78" s="66">
        <f t="shared" si="17"/>
        <v>478718.304</v>
      </c>
      <c r="L78" s="66">
        <f t="shared" si="17"/>
        <v>0</v>
      </c>
      <c r="M78" s="66">
        <f t="shared" si="17"/>
        <v>0</v>
      </c>
      <c r="N78" s="66">
        <f t="shared" si="17"/>
        <v>0</v>
      </c>
      <c r="O78" s="66">
        <f t="shared" si="17"/>
        <v>1339768</v>
      </c>
      <c r="P78" s="66">
        <f t="shared" si="17"/>
        <v>0</v>
      </c>
      <c r="Q78" s="66">
        <f t="shared" si="17"/>
        <v>0</v>
      </c>
      <c r="R78" s="66">
        <f t="shared" si="17"/>
        <v>0</v>
      </c>
      <c r="S78" s="66">
        <f t="shared" si="17"/>
        <v>0</v>
      </c>
    </row>
    <row r="79" spans="1:19" ht="15.6">
      <c r="A79" s="63" t="s">
        <v>85</v>
      </c>
      <c r="B79" s="67" t="s">
        <v>67</v>
      </c>
      <c r="C79" s="63" t="s">
        <v>32</v>
      </c>
      <c r="D79" s="65">
        <f>E79+F79+G79+H79+I79+J79+K79+L79+M79+N79+O79+P79+Q79+R79+S79</f>
        <v>710105.65500000003</v>
      </c>
      <c r="E79" s="65">
        <v>0</v>
      </c>
      <c r="F79" s="65">
        <v>0</v>
      </c>
      <c r="G79" s="65">
        <v>0</v>
      </c>
      <c r="H79" s="65">
        <v>0</v>
      </c>
      <c r="I79" s="65">
        <v>329865.11900000001</v>
      </c>
      <c r="J79" s="65">
        <v>0</v>
      </c>
      <c r="K79" s="65">
        <v>380240.53599999996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</row>
    <row r="80" spans="1:19" ht="15.6">
      <c r="A80" s="63" t="s">
        <v>86</v>
      </c>
      <c r="B80" s="67" t="s">
        <v>69</v>
      </c>
      <c r="C80" s="63" t="s">
        <v>32</v>
      </c>
      <c r="D80" s="65">
        <f>E80+F80+G80+H80+I80+J80+K80+L80+M80+N80+O80+P80+Q80+R80+S80</f>
        <v>534399.94672999997</v>
      </c>
      <c r="E80" s="65">
        <v>0</v>
      </c>
      <c r="F80" s="65">
        <v>0</v>
      </c>
      <c r="G80" s="65">
        <v>0</v>
      </c>
      <c r="H80" s="65">
        <v>0</v>
      </c>
      <c r="I80" s="65">
        <v>496207.35473000002</v>
      </c>
      <c r="J80" s="65">
        <v>0</v>
      </c>
      <c r="K80" s="65">
        <v>38192.592000000004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</row>
    <row r="81" spans="1:19" ht="15.6">
      <c r="A81" s="63" t="s">
        <v>87</v>
      </c>
      <c r="B81" s="67" t="s">
        <v>71</v>
      </c>
      <c r="C81" s="63" t="s">
        <v>32</v>
      </c>
      <c r="D81" s="65">
        <f>E81+F81+G81+H81+I81+J81+K81+L81+M81+N81+O81+P81+Q81+R81+S81</f>
        <v>1038568.1310000001</v>
      </c>
      <c r="E81" s="65">
        <v>0</v>
      </c>
      <c r="F81" s="65">
        <v>0</v>
      </c>
      <c r="G81" s="65">
        <v>0</v>
      </c>
      <c r="H81" s="65">
        <v>0</v>
      </c>
      <c r="I81" s="65">
        <v>985903.50900000008</v>
      </c>
      <c r="J81" s="65">
        <v>0</v>
      </c>
      <c r="K81" s="65">
        <v>52664.622000000003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</row>
    <row r="82" spans="1:19" ht="15.6">
      <c r="A82" s="63" t="s">
        <v>88</v>
      </c>
      <c r="B82" s="67" t="s">
        <v>73</v>
      </c>
      <c r="C82" s="63" t="s">
        <v>32</v>
      </c>
      <c r="D82" s="65">
        <f>E82+F82+G82+H82+I82+J82+K82+L82+M82+N82+O82+P82+Q82+R82+S82</f>
        <v>1486670.0779800001</v>
      </c>
      <c r="E82" s="65">
        <v>0</v>
      </c>
      <c r="F82" s="65">
        <v>0</v>
      </c>
      <c r="G82" s="65">
        <v>0</v>
      </c>
      <c r="H82" s="65">
        <v>0</v>
      </c>
      <c r="I82" s="65">
        <v>139281.52398</v>
      </c>
      <c r="J82" s="65">
        <v>0</v>
      </c>
      <c r="K82" s="65">
        <v>7620.5540000000001</v>
      </c>
      <c r="L82" s="65">
        <v>0</v>
      </c>
      <c r="M82" s="65">
        <v>0</v>
      </c>
      <c r="N82" s="65">
        <v>0</v>
      </c>
      <c r="O82" s="65">
        <v>1339768</v>
      </c>
      <c r="P82" s="65">
        <v>0</v>
      </c>
      <c r="Q82" s="65">
        <v>0</v>
      </c>
      <c r="R82" s="65">
        <v>0</v>
      </c>
      <c r="S82" s="65">
        <v>0</v>
      </c>
    </row>
    <row r="83" spans="1:19" ht="15.6">
      <c r="A83" s="42" t="s">
        <v>84</v>
      </c>
      <c r="B83" s="43" t="s">
        <v>155</v>
      </c>
      <c r="C83" s="42" t="s">
        <v>32</v>
      </c>
      <c r="D83" s="45">
        <f>D84+D85+D86+D87</f>
        <v>130878.97135000001</v>
      </c>
      <c r="E83" s="44">
        <f t="shared" ref="E83:S83" si="18">E84+E85+E86+E87</f>
        <v>0</v>
      </c>
      <c r="F83" s="44">
        <f t="shared" si="18"/>
        <v>0</v>
      </c>
      <c r="G83" s="44">
        <f t="shared" si="18"/>
        <v>0</v>
      </c>
      <c r="H83" s="44">
        <f t="shared" si="18"/>
        <v>0</v>
      </c>
      <c r="I83" s="45">
        <f t="shared" si="18"/>
        <v>0</v>
      </c>
      <c r="J83" s="45">
        <f t="shared" si="18"/>
        <v>0</v>
      </c>
      <c r="K83" s="45">
        <f t="shared" si="18"/>
        <v>0</v>
      </c>
      <c r="L83" s="45">
        <f t="shared" si="18"/>
        <v>0</v>
      </c>
      <c r="M83" s="45">
        <f t="shared" si="18"/>
        <v>0</v>
      </c>
      <c r="N83" s="45">
        <f t="shared" si="18"/>
        <v>0</v>
      </c>
      <c r="O83" s="45">
        <f t="shared" si="18"/>
        <v>54137.271350000003</v>
      </c>
      <c r="P83" s="45">
        <f t="shared" si="18"/>
        <v>0</v>
      </c>
      <c r="Q83" s="45">
        <f t="shared" si="18"/>
        <v>0</v>
      </c>
      <c r="R83" s="45">
        <f t="shared" si="18"/>
        <v>0</v>
      </c>
      <c r="S83" s="45">
        <f t="shared" si="18"/>
        <v>76741.7</v>
      </c>
    </row>
    <row r="84" spans="1:19" ht="15.6">
      <c r="A84" s="42" t="s">
        <v>85</v>
      </c>
      <c r="B84" s="46" t="s">
        <v>67</v>
      </c>
      <c r="C84" s="42" t="s">
        <v>32</v>
      </c>
      <c r="D84" s="44">
        <f t="shared" ref="D84:D92" si="19">E84+F84+G84+H84+I84+J84+K84+L84+M84+N84+O84+P84+Q84+R84+S84</f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</row>
    <row r="85" spans="1:19" ht="15.6">
      <c r="A85" s="42" t="s">
        <v>86</v>
      </c>
      <c r="B85" s="46" t="s">
        <v>69</v>
      </c>
      <c r="C85" s="42" t="s">
        <v>32</v>
      </c>
      <c r="D85" s="44">
        <f t="shared" si="19"/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</row>
    <row r="86" spans="1:19" ht="15.6">
      <c r="A86" s="42" t="s">
        <v>87</v>
      </c>
      <c r="B86" s="46" t="s">
        <v>71</v>
      </c>
      <c r="C86" s="42" t="s">
        <v>32</v>
      </c>
      <c r="D86" s="44">
        <f t="shared" si="19"/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</row>
    <row r="87" spans="1:19" ht="15.6">
      <c r="A87" s="42" t="s">
        <v>88</v>
      </c>
      <c r="B87" s="46" t="s">
        <v>73</v>
      </c>
      <c r="C87" s="42" t="s">
        <v>32</v>
      </c>
      <c r="D87" s="44">
        <f t="shared" si="19"/>
        <v>130878.97135000001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54137.271350000003</v>
      </c>
      <c r="P87" s="44">
        <v>0</v>
      </c>
      <c r="Q87" s="44">
        <v>0</v>
      </c>
      <c r="R87" s="44">
        <v>0</v>
      </c>
      <c r="S87" s="44">
        <v>76741.7</v>
      </c>
    </row>
    <row r="88" spans="1:19" ht="27.6" customHeight="1">
      <c r="A88" s="52" t="s">
        <v>84</v>
      </c>
      <c r="B88" s="53" t="s">
        <v>156</v>
      </c>
      <c r="C88" s="52" t="s">
        <v>32</v>
      </c>
      <c r="D88" s="55">
        <f>D89+D90+D91+D92</f>
        <v>3271502.4285400002</v>
      </c>
      <c r="E88" s="55">
        <f t="shared" ref="E88:S88" si="20">E89+E90+E91+E92</f>
        <v>0</v>
      </c>
      <c r="F88" s="55">
        <f t="shared" si="20"/>
        <v>0</v>
      </c>
      <c r="G88" s="55">
        <f t="shared" si="20"/>
        <v>0</v>
      </c>
      <c r="H88" s="55">
        <f t="shared" si="20"/>
        <v>0</v>
      </c>
      <c r="I88" s="55">
        <f t="shared" si="20"/>
        <v>0</v>
      </c>
      <c r="J88" s="55">
        <f t="shared" si="20"/>
        <v>0</v>
      </c>
      <c r="K88" s="55">
        <f t="shared" si="20"/>
        <v>3271502.4285400002</v>
      </c>
      <c r="L88" s="55">
        <f t="shared" si="20"/>
        <v>0</v>
      </c>
      <c r="M88" s="55">
        <f t="shared" si="20"/>
        <v>0</v>
      </c>
      <c r="N88" s="55">
        <f t="shared" si="20"/>
        <v>0</v>
      </c>
      <c r="O88" s="55">
        <f t="shared" si="20"/>
        <v>0</v>
      </c>
      <c r="P88" s="55">
        <f t="shared" si="20"/>
        <v>0</v>
      </c>
      <c r="Q88" s="55">
        <f t="shared" si="20"/>
        <v>0</v>
      </c>
      <c r="R88" s="55">
        <f t="shared" si="20"/>
        <v>0</v>
      </c>
      <c r="S88" s="55">
        <f t="shared" si="20"/>
        <v>0</v>
      </c>
    </row>
    <row r="89" spans="1:19" ht="15.6">
      <c r="A89" s="52" t="s">
        <v>85</v>
      </c>
      <c r="B89" s="56" t="s">
        <v>67</v>
      </c>
      <c r="C89" s="52" t="s">
        <v>32</v>
      </c>
      <c r="D89" s="54">
        <f t="shared" si="19"/>
        <v>514929.10609999998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514929.10609999998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</row>
    <row r="90" spans="1:19" ht="15.6">
      <c r="A90" s="52" t="s">
        <v>86</v>
      </c>
      <c r="B90" s="56" t="s">
        <v>69</v>
      </c>
      <c r="C90" s="52" t="s">
        <v>32</v>
      </c>
      <c r="D90" s="54">
        <f t="shared" si="19"/>
        <v>977407.68949000002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977407.68949000002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</row>
    <row r="91" spans="1:19" ht="15.6">
      <c r="A91" s="52" t="s">
        <v>87</v>
      </c>
      <c r="B91" s="56" t="s">
        <v>71</v>
      </c>
      <c r="C91" s="52" t="s">
        <v>32</v>
      </c>
      <c r="D91" s="54">
        <f t="shared" si="19"/>
        <v>1008632.57976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1008632.57976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</row>
    <row r="92" spans="1:19" ht="15.6">
      <c r="A92" s="52" t="s">
        <v>88</v>
      </c>
      <c r="B92" s="56" t="s">
        <v>73</v>
      </c>
      <c r="C92" s="52" t="s">
        <v>32</v>
      </c>
      <c r="D92" s="54">
        <f t="shared" si="19"/>
        <v>770533.05319000047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770533.05319000047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</row>
    <row r="93" spans="1:19" ht="26.4" customHeight="1">
      <c r="B93" s="81"/>
      <c r="C93" s="82"/>
      <c r="D93" s="82"/>
      <c r="E93" s="82"/>
      <c r="F93" s="82"/>
      <c r="G93" s="82"/>
      <c r="H93" s="82"/>
      <c r="I93" s="82"/>
      <c r="J93" s="82"/>
      <c r="K93" s="82"/>
      <c r="S93" s="6"/>
    </row>
  </sheetData>
  <autoFilter ref="A7:S92"/>
  <mergeCells count="7">
    <mergeCell ref="B93:K93"/>
    <mergeCell ref="A1:D1"/>
    <mergeCell ref="A4:A5"/>
    <mergeCell ref="B4:B5"/>
    <mergeCell ref="C4:C5"/>
    <mergeCell ref="D4:S4"/>
    <mergeCell ref="A3:S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D10:D11 E7:Q7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9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2:D13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60" zoomScaleNormal="100" workbookViewId="0">
      <selection activeCell="U14" sqref="U14"/>
    </sheetView>
  </sheetViews>
  <sheetFormatPr defaultColWidth="9.109375" defaultRowHeight="13.2"/>
  <cols>
    <col min="1" max="1" width="6.44140625" style="68" customWidth="1"/>
    <col min="2" max="2" width="44" style="68" customWidth="1"/>
    <col min="3" max="3" width="50.109375" style="68" customWidth="1"/>
    <col min="4" max="4" width="18.88671875" style="68" customWidth="1"/>
    <col min="5" max="5" width="16.5546875" style="68" customWidth="1"/>
    <col min="6" max="6" width="16.6640625" style="68" customWidth="1"/>
    <col min="7" max="16384" width="9.109375" style="68"/>
  </cols>
  <sheetData>
    <row r="1" spans="1:6">
      <c r="A1" s="24"/>
      <c r="B1" s="24"/>
      <c r="C1" s="24"/>
      <c r="D1" s="24"/>
      <c r="E1" s="94" t="s">
        <v>159</v>
      </c>
      <c r="F1" s="94"/>
    </row>
    <row r="2" spans="1:6" ht="81" customHeight="1">
      <c r="A2" s="24"/>
      <c r="B2" s="24"/>
      <c r="C2" s="24"/>
      <c r="D2" s="24"/>
      <c r="E2" s="24"/>
      <c r="F2" s="24"/>
    </row>
    <row r="3" spans="1:6" ht="57.6" customHeight="1">
      <c r="A3" s="95" t="s">
        <v>160</v>
      </c>
      <c r="B3" s="95"/>
      <c r="C3" s="95"/>
      <c r="D3" s="95"/>
      <c r="E3" s="95"/>
      <c r="F3" s="95"/>
    </row>
    <row r="4" spans="1:6" ht="17.399999999999999" customHeight="1">
      <c r="A4" s="95" t="s">
        <v>161</v>
      </c>
      <c r="B4" s="95"/>
      <c r="C4" s="95"/>
      <c r="D4" s="95"/>
      <c r="E4" s="95"/>
      <c r="F4" s="95"/>
    </row>
    <row r="5" spans="1:6" ht="15.6">
      <c r="A5" s="96" t="s">
        <v>162</v>
      </c>
      <c r="B5" s="96"/>
      <c r="C5" s="96"/>
      <c r="D5" s="96"/>
      <c r="E5" s="96"/>
      <c r="F5" s="96"/>
    </row>
    <row r="6" spans="1:6" ht="13.8">
      <c r="A6" s="41" t="s">
        <v>0</v>
      </c>
      <c r="B6" s="97" t="s">
        <v>125</v>
      </c>
      <c r="C6" s="97"/>
      <c r="D6" s="41" t="s">
        <v>126</v>
      </c>
      <c r="E6" s="25" t="s">
        <v>163</v>
      </c>
      <c r="F6" s="25" t="s">
        <v>164</v>
      </c>
    </row>
    <row r="7" spans="1:6" ht="15.6" customHeight="1">
      <c r="A7" s="26">
        <v>1</v>
      </c>
      <c r="B7" s="98">
        <f>A7+1</f>
        <v>2</v>
      </c>
      <c r="C7" s="98"/>
      <c r="D7" s="26">
        <f>B7+1</f>
        <v>3</v>
      </c>
      <c r="E7" s="26">
        <v>4</v>
      </c>
      <c r="F7" s="26">
        <v>5</v>
      </c>
    </row>
    <row r="8" spans="1:6" ht="31.2" customHeight="1">
      <c r="A8" s="27">
        <v>1</v>
      </c>
      <c r="B8" s="93" t="s">
        <v>127</v>
      </c>
      <c r="C8" s="93"/>
      <c r="D8" s="27" t="s">
        <v>165</v>
      </c>
      <c r="E8" s="28" t="s">
        <v>157</v>
      </c>
      <c r="F8" s="28" t="s">
        <v>157</v>
      </c>
    </row>
    <row r="9" spans="1:6" ht="15.6" customHeight="1">
      <c r="A9" s="32">
        <v>2</v>
      </c>
      <c r="B9" s="93" t="s">
        <v>166</v>
      </c>
      <c r="C9" s="93"/>
      <c r="D9" s="27" t="s">
        <v>128</v>
      </c>
      <c r="E9" s="29">
        <v>164.699396953687</v>
      </c>
      <c r="F9" s="29">
        <v>163.27000000000001</v>
      </c>
    </row>
    <row r="10" spans="1:6" ht="31.2" customHeight="1">
      <c r="A10" s="27">
        <v>3</v>
      </c>
      <c r="B10" s="93" t="s">
        <v>167</v>
      </c>
      <c r="C10" s="93"/>
      <c r="D10" s="27" t="s">
        <v>129</v>
      </c>
      <c r="E10" s="27">
        <v>95.42</v>
      </c>
      <c r="F10" s="27">
        <v>116.61</v>
      </c>
    </row>
    <row r="11" spans="1:6" ht="15.6">
      <c r="A11" s="27">
        <f>A10+1</f>
        <v>4</v>
      </c>
      <c r="B11" s="93" t="s">
        <v>168</v>
      </c>
      <c r="C11" s="93"/>
      <c r="D11" s="69"/>
      <c r="E11" s="69"/>
      <c r="F11" s="69"/>
    </row>
    <row r="12" spans="1:6" ht="15.6">
      <c r="A12" s="30" t="s">
        <v>11</v>
      </c>
      <c r="B12" s="93" t="s">
        <v>130</v>
      </c>
      <c r="C12" s="93"/>
      <c r="D12" s="27" t="s">
        <v>50</v>
      </c>
      <c r="E12" s="31">
        <v>56</v>
      </c>
      <c r="F12" s="31">
        <v>54</v>
      </c>
    </row>
    <row r="13" spans="1:6" ht="62.4" customHeight="1">
      <c r="A13" s="30" t="s">
        <v>103</v>
      </c>
      <c r="B13" s="93" t="s">
        <v>131</v>
      </c>
      <c r="C13" s="93"/>
      <c r="D13" s="27" t="s">
        <v>50</v>
      </c>
      <c r="E13" s="31">
        <v>63</v>
      </c>
      <c r="F13" s="31">
        <v>63</v>
      </c>
    </row>
    <row r="14" spans="1:6" ht="51" customHeight="1">
      <c r="A14" s="27">
        <v>5</v>
      </c>
      <c r="B14" s="93" t="s">
        <v>132</v>
      </c>
      <c r="C14" s="93"/>
      <c r="D14" s="32" t="s">
        <v>133</v>
      </c>
      <c r="E14" s="70">
        <v>9.84</v>
      </c>
      <c r="F14" s="70">
        <v>9.48</v>
      </c>
    </row>
    <row r="15" spans="1:6" ht="31.2">
      <c r="A15" s="27">
        <v>6</v>
      </c>
      <c r="B15" s="93" t="s">
        <v>104</v>
      </c>
      <c r="C15" s="93"/>
      <c r="D15" s="32" t="s">
        <v>134</v>
      </c>
      <c r="E15" s="71">
        <v>5790694</v>
      </c>
      <c r="F15" s="71">
        <v>5259994.9339999994</v>
      </c>
    </row>
    <row r="16" spans="1:6" ht="46.8" customHeight="1">
      <c r="A16" s="27">
        <v>7</v>
      </c>
      <c r="B16" s="93" t="s">
        <v>169</v>
      </c>
      <c r="C16" s="93"/>
      <c r="D16" s="32" t="s">
        <v>105</v>
      </c>
      <c r="E16" s="72">
        <v>1386</v>
      </c>
      <c r="F16" s="72">
        <v>1386</v>
      </c>
    </row>
    <row r="17" spans="1:6" ht="15.6">
      <c r="A17" s="33" t="s">
        <v>135</v>
      </c>
      <c r="B17" s="93" t="s">
        <v>136</v>
      </c>
      <c r="C17" s="93"/>
      <c r="D17" s="32" t="s">
        <v>105</v>
      </c>
      <c r="E17" s="73">
        <v>1353</v>
      </c>
      <c r="F17" s="73">
        <v>1353</v>
      </c>
    </row>
    <row r="18" spans="1:6" ht="15.6">
      <c r="A18" s="33" t="s">
        <v>137</v>
      </c>
      <c r="B18" s="93" t="s">
        <v>138</v>
      </c>
      <c r="C18" s="93"/>
      <c r="D18" s="32" t="s">
        <v>105</v>
      </c>
      <c r="E18" s="73">
        <v>33</v>
      </c>
      <c r="F18" s="73">
        <v>33</v>
      </c>
    </row>
    <row r="21" spans="1:6" ht="15.6" hidden="1">
      <c r="B21" s="74" t="s">
        <v>170</v>
      </c>
    </row>
    <row r="22" spans="1:6" ht="15.6" hidden="1">
      <c r="B22" s="74" t="s">
        <v>171</v>
      </c>
      <c r="F22" s="74" t="s">
        <v>158</v>
      </c>
    </row>
  </sheetData>
  <mergeCells count="17">
    <mergeCell ref="B15:C15"/>
    <mergeCell ref="B16:C16"/>
    <mergeCell ref="B17:C17"/>
    <mergeCell ref="B18:C18"/>
    <mergeCell ref="E1:F1"/>
    <mergeCell ref="A3:F3"/>
    <mergeCell ref="A4:F4"/>
    <mergeCell ref="A5:F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70866141732283472" right="0.31496062992125984" top="0.74803149606299213" bottom="0.74803149606299213" header="0.31496062992125984" footer="0.31496062992125984"/>
  <pageSetup paperSize="9" scale="6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sqref="A1:XFD1048576"/>
    </sheetView>
  </sheetViews>
  <sheetFormatPr defaultColWidth="9.109375" defaultRowHeight="13.2"/>
  <cols>
    <col min="1" max="1" width="7.6640625" style="68" customWidth="1"/>
    <col min="2" max="2" width="71.6640625" style="68" customWidth="1"/>
    <col min="3" max="12" width="13.6640625" style="68" customWidth="1"/>
    <col min="13" max="16384" width="9.109375" style="68"/>
  </cols>
  <sheetData>
    <row r="1" spans="1:12">
      <c r="A1" s="34"/>
      <c r="B1" s="35"/>
      <c r="C1" s="35"/>
      <c r="D1" s="35"/>
      <c r="E1" s="35"/>
      <c r="F1" s="35"/>
      <c r="G1" s="24"/>
      <c r="H1" s="24"/>
      <c r="I1" s="35"/>
      <c r="J1" s="35"/>
      <c r="K1" s="36"/>
      <c r="L1" s="37" t="s">
        <v>172</v>
      </c>
    </row>
    <row r="2" spans="1:12">
      <c r="A2" s="34"/>
      <c r="B2" s="35"/>
      <c r="C2" s="35"/>
      <c r="D2" s="35"/>
      <c r="E2" s="35"/>
      <c r="F2" s="35"/>
      <c r="G2" s="24"/>
      <c r="H2" s="24"/>
      <c r="I2" s="35"/>
      <c r="J2" s="35"/>
      <c r="K2" s="35"/>
      <c r="L2" s="35"/>
    </row>
    <row r="3" spans="1:12" ht="69.599999999999994" customHeight="1">
      <c r="A3" s="99" t="s">
        <v>173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7.399999999999999">
      <c r="A4" s="99" t="s">
        <v>161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5.6">
      <c r="A5" s="109" t="s">
        <v>162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3.2" customHeight="1">
      <c r="A6" s="100" t="s">
        <v>0</v>
      </c>
      <c r="B6" s="102" t="s">
        <v>139</v>
      </c>
      <c r="C6" s="104" t="s">
        <v>140</v>
      </c>
      <c r="D6" s="105"/>
      <c r="E6" s="105"/>
      <c r="F6" s="105"/>
      <c r="G6" s="105" t="s">
        <v>141</v>
      </c>
      <c r="H6" s="105"/>
      <c r="I6" s="105"/>
      <c r="J6" s="105"/>
      <c r="K6" s="105"/>
      <c r="L6" s="106"/>
    </row>
    <row r="7" spans="1:12" ht="130.80000000000001" customHeight="1">
      <c r="A7" s="101"/>
      <c r="B7" s="103"/>
      <c r="C7" s="107" t="s">
        <v>174</v>
      </c>
      <c r="D7" s="107"/>
      <c r="E7" s="107" t="s">
        <v>142</v>
      </c>
      <c r="F7" s="107"/>
      <c r="G7" s="108" t="s">
        <v>175</v>
      </c>
      <c r="H7" s="108"/>
      <c r="I7" s="107" t="s">
        <v>143</v>
      </c>
      <c r="J7" s="107"/>
      <c r="K7" s="107" t="s">
        <v>176</v>
      </c>
      <c r="L7" s="107"/>
    </row>
    <row r="8" spans="1:12" ht="13.2" customHeight="1">
      <c r="A8" s="101"/>
      <c r="B8" s="103"/>
      <c r="C8" s="38" t="s">
        <v>177</v>
      </c>
      <c r="D8" s="38" t="s">
        <v>178</v>
      </c>
      <c r="E8" s="38" t="s">
        <v>177</v>
      </c>
      <c r="F8" s="38" t="s">
        <v>178</v>
      </c>
      <c r="G8" s="38" t="s">
        <v>177</v>
      </c>
      <c r="H8" s="38" t="s">
        <v>178</v>
      </c>
      <c r="I8" s="38" t="s">
        <v>177</v>
      </c>
      <c r="J8" s="38" t="s">
        <v>178</v>
      </c>
      <c r="K8" s="38" t="s">
        <v>177</v>
      </c>
      <c r="L8" s="38" t="s">
        <v>178</v>
      </c>
    </row>
    <row r="9" spans="1:12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</row>
    <row r="10" spans="1:12" s="80" customFormat="1" ht="15.6">
      <c r="A10" s="75">
        <v>1</v>
      </c>
      <c r="B10" s="76" t="s">
        <v>144</v>
      </c>
      <c r="C10" s="77">
        <v>0.89700000000000002</v>
      </c>
      <c r="D10" s="77">
        <v>0.41</v>
      </c>
      <c r="E10" s="78">
        <v>7.1300000000000001E-3</v>
      </c>
      <c r="F10" s="78">
        <v>5.8199999999999997E-3</v>
      </c>
      <c r="G10" s="29">
        <v>164.7</v>
      </c>
      <c r="H10" s="29">
        <v>163.27000000000001</v>
      </c>
      <c r="I10" s="29">
        <v>4.1626336010786797</v>
      </c>
      <c r="J10" s="29">
        <v>4.0903253141668205</v>
      </c>
      <c r="K10" s="79">
        <v>1996155.1</v>
      </c>
      <c r="L10" s="79">
        <v>1961480.2836399998</v>
      </c>
    </row>
    <row r="13" spans="1:12" ht="15.6" hidden="1">
      <c r="B13" s="74" t="s">
        <v>170</v>
      </c>
    </row>
    <row r="14" spans="1:12" ht="15.6" hidden="1">
      <c r="B14" s="74" t="s">
        <v>171</v>
      </c>
      <c r="I14" s="74" t="s">
        <v>158</v>
      </c>
    </row>
    <row r="15" spans="1:12" hidden="1"/>
  </sheetData>
  <mergeCells count="12">
    <mergeCell ref="A3:L3"/>
    <mergeCell ref="A6:A8"/>
    <mergeCell ref="B6:B8"/>
    <mergeCell ref="C6:F6"/>
    <mergeCell ref="G6:L6"/>
    <mergeCell ref="C7:D7"/>
    <mergeCell ref="E7:F7"/>
    <mergeCell ref="G7:H7"/>
    <mergeCell ref="I7:J7"/>
    <mergeCell ref="K7:L7"/>
    <mergeCell ref="A4:L4"/>
    <mergeCell ref="A5:L5"/>
  </mergeCells>
  <pageMargins left="0.51181102362204722" right="0.11811023622047245" top="0.74803149606299213" bottom="0.74803149606299213" header="0.31496062992125984" footer="0.31496062992125984"/>
  <pageSetup paperSize="9" scale="64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Отчёт по ИП  за 2023 год</vt:lpstr>
      <vt:lpstr>Отчёт по показателям за 2023год</vt:lpstr>
      <vt:lpstr>Показатели эффективности-отчёт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ЗГОДА ВАЛЕНТИНА ЛЕОНИДОВНА</dc:creator>
  <cp:lastModifiedBy>Згода Валентина Леонидовна</cp:lastModifiedBy>
  <cp:lastPrinted>2024-04-02T08:37:59Z</cp:lastPrinted>
  <dcterms:created xsi:type="dcterms:W3CDTF">2019-06-13T08:29:26Z</dcterms:created>
  <dcterms:modified xsi:type="dcterms:W3CDTF">2024-04-02T11:48:13Z</dcterms:modified>
</cp:coreProperties>
</file>